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2017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<sst xmlns="http://schemas.openxmlformats.org/spreadsheetml/2006/main" count="195" uniqueCount="88">
  <si>
    <t>0031</t>
  </si>
  <si>
    <t>ADIC NOTURNO 150H</t>
  </si>
  <si>
    <t>0033</t>
  </si>
  <si>
    <t>RET ADIC NOTURNO (150h)</t>
  </si>
  <si>
    <t>0087</t>
  </si>
  <si>
    <t>PLANTAO EXTRA</t>
  </si>
  <si>
    <t>0088</t>
  </si>
  <si>
    <t>HORA EXTRA 50% GM</t>
  </si>
  <si>
    <t>0101</t>
  </si>
  <si>
    <t>RET PLANTAO EXTRA</t>
  </si>
  <si>
    <t>0128</t>
  </si>
  <si>
    <t>DIF HORA EXTRA</t>
  </si>
  <si>
    <t>0164</t>
  </si>
  <si>
    <t>PLANTAO EXCEDENTE (EFETIVO)</t>
  </si>
  <si>
    <t>0165</t>
  </si>
  <si>
    <t>PLANTAO EXCEDENTE GM</t>
  </si>
  <si>
    <t>0167</t>
  </si>
  <si>
    <t>H E EFETIVO 50%</t>
  </si>
  <si>
    <t>0168</t>
  </si>
  <si>
    <t>H E EFETIVOS 50% (MOTORISTA)</t>
  </si>
  <si>
    <t>0177</t>
  </si>
  <si>
    <t>DIF 1/3 FERIAS</t>
  </si>
  <si>
    <t>0325</t>
  </si>
  <si>
    <t>RET ADICIONAL NOTURNO</t>
  </si>
  <si>
    <t>0389</t>
  </si>
  <si>
    <t>PLANTAO 24 HORAS</t>
  </si>
  <si>
    <t>0392</t>
  </si>
  <si>
    <t>ADIC NOTURNO GM</t>
  </si>
  <si>
    <t>0396</t>
  </si>
  <si>
    <t>RET H E EFETIVO</t>
  </si>
  <si>
    <t>2007</t>
  </si>
  <si>
    <t>1/3 FERIAS 2013/2014</t>
  </si>
  <si>
    <t>2008</t>
  </si>
  <si>
    <t>1/3 FERIAS 2014/2015</t>
  </si>
  <si>
    <t>8992</t>
  </si>
  <si>
    <t>1/3 FERIAS 2018/2019</t>
  </si>
  <si>
    <t>8993</t>
  </si>
  <si>
    <t>1/3 FERIAS 2017/2018</t>
  </si>
  <si>
    <t>8994</t>
  </si>
  <si>
    <t xml:space="preserve">1/3 FERIAS 2016/2017 </t>
  </si>
  <si>
    <t>8997</t>
  </si>
  <si>
    <t>1/3 FERIAS 2015/2016</t>
  </si>
  <si>
    <t>EVENTO</t>
  </si>
  <si>
    <t>DESCRIÇÃO DO EVENTO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</si>
  <si>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</si>
  <si>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</si>
  <si>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</si>
  <si>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</si>
  <si>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</si>
  <si>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</si>
  <si>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</si>
  <si>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</si>
  <si>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</si>
  <si>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TOTAL</t>
  </si>
  <si>
    <t>DESC. SERVIDOR 11%</t>
  </si>
  <si>
    <t>PATRONAL 22%</t>
  </si>
  <si>
    <t>SUPLEMENTAR 25,5%</t>
  </si>
  <si>
    <t>TOTAL DE DESCONTOS</t>
  </si>
  <si>
    <t>CONTRIBUIÇÕES PREVIDENCIÁRIAS SOBRE VERBA NÃO INCORPORÁVEL AOS PROVENTOS DE APOSENTADORIA</t>
  </si>
  <si>
    <t>LEVANTAMENTO - ANO BASE 2019</t>
  </si>
  <si>
    <t>LEVANTAMENTO - ANO BASE 2018</t>
  </si>
  <si>
    <t>0073</t>
  </si>
  <si>
    <t>ADIC NOTURNO FEVEREIRO (150H)</t>
  </si>
  <si>
    <t>0074</t>
  </si>
  <si>
    <t>ADIC NOTURNO MARCO (150H)</t>
  </si>
  <si>
    <t>0090</t>
  </si>
  <si>
    <t>ADIC NOTURNO ABRIL (150H)</t>
  </si>
  <si>
    <t>0110</t>
  </si>
  <si>
    <t>RET PLANTAO 24H</t>
  </si>
  <si>
    <t>0147</t>
  </si>
  <si>
    <t>RET HORA EXTRA</t>
  </si>
  <si>
    <t>0170</t>
  </si>
  <si>
    <t>RET HORA EXTRA (50%) MOTORISTA</t>
  </si>
  <si>
    <t>OUTUBRO</t>
  </si>
  <si>
    <t>NOVEMBRO</t>
  </si>
  <si>
    <t>DEZEMBRO</t>
  </si>
  <si>
    <t>RET HORA EXTRA GM</t>
  </si>
  <si>
    <r>
      <t xml:space="preserve">SUPLEMENTAR </t>
    </r>
    <r>
      <rPr>
        <b/>
        <sz val="8"/>
        <color indexed="10"/>
        <rFont val="Calibri Light"/>
        <family val="2"/>
      </rPr>
      <t>23,5%</t>
    </r>
    <r>
      <rPr>
        <b/>
        <sz val="9"/>
        <color indexed="10"/>
        <rFont val="Calibri Light"/>
        <family val="2"/>
      </rPr>
      <t xml:space="preserve"> </t>
    </r>
    <r>
      <rPr>
        <b/>
        <sz val="8"/>
        <color indexed="10"/>
        <rFont val="Calibri Light"/>
        <family val="2"/>
      </rPr>
      <t>(Jan a Out)</t>
    </r>
  </si>
  <si>
    <r>
      <t xml:space="preserve">SUPLEMENTAR </t>
    </r>
    <r>
      <rPr>
        <b/>
        <sz val="8"/>
        <color indexed="10"/>
        <rFont val="Calibri Light"/>
        <family val="2"/>
      </rPr>
      <t>25,5% (Nov e Dez)</t>
    </r>
  </si>
  <si>
    <t>LEVANTAMENTO - ANO BASE 2017</t>
  </si>
  <si>
    <t>0034</t>
  </si>
  <si>
    <t>DIF 1/3 FERIAS 2016/2017</t>
  </si>
  <si>
    <t>0378</t>
  </si>
  <si>
    <t>DIF PLANTAO MES ANTERIOR</t>
  </si>
  <si>
    <t>2006</t>
  </si>
  <si>
    <t>1/3 FERIAS 2012/2013</t>
  </si>
  <si>
    <t>2010</t>
  </si>
  <si>
    <t xml:space="preserve">RET HORA EXTRA GM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</si>
</sst>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\(#,##0.00\)"/>
    <numFmt numFmtId="165" formatCode="0.0000"/>
    <numFmt numFmtId="166" formatCode="0.000"/>
    <numFmt numFmtId="167" formatCode="#,##0.0"/>
  </numFmts>
  <fonts count="47">
    <font>
      <sz val="11"/>
      <color indexed="10"/>
      <name val="Calibri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8"/>
      <color indexed="10"/>
      <name val="Calibri Light"/>
      <family val="2"/>
    </font>
    <font>
      <b/>
      <sz val="9"/>
      <color indexed="10"/>
      <name val="Calibri Light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8"/>
      <color indexed="10"/>
      <name val="Calibri Light"/>
      <family val="2"/>
    </font>
    <font>
      <b/>
      <sz val="9"/>
      <color indexed="9"/>
      <name val="Calibri Light"/>
      <family val="2"/>
    </font>
    <font>
      <b/>
      <sz val="8"/>
      <color indexed="8"/>
      <name val="Calibri Light"/>
      <family val="2"/>
    </font>
    <font>
      <sz val="9"/>
      <color indexed="10"/>
      <name val="Calibri Light"/>
      <family val="2"/>
    </font>
    <font>
      <b/>
      <i/>
      <sz val="12"/>
      <color indexed="10"/>
      <name val="Calibri Light"/>
      <family val="2"/>
    </font>
    <font>
      <b/>
      <i/>
      <sz val="11"/>
      <color indexed="10"/>
      <name val="Calibri Light"/>
      <family val="2"/>
    </font>
    <font>
      <sz val="9"/>
      <color indexed="8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5" fontId="0" fillId="0" borderId="0">
      <alignment vertical="top"/>
      <protection/>
    </xf>
    <xf numFmtId="7" fontId="0" fillId="0" borderId="0">
      <alignment vertical="top"/>
      <protection/>
    </xf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>
      <alignment vertical="top"/>
      <protection/>
    </xf>
    <xf numFmtId="0" fontId="37" fillId="32" borderId="0" applyNumberFormat="0" applyBorder="0" applyAlignment="0" applyProtection="0"/>
    <xf numFmtId="0" fontId="38" fillId="21" borderId="5" applyNumberFormat="0" applyAlignment="0" applyProtection="0"/>
    <xf numFmtId="4" fontId="0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3" fontId="0" fillId="0" borderId="0">
      <alignment vertical="top"/>
      <protection/>
    </xf>
  </cellStyleXfs>
  <cellXfs count="21">
    <xf numFmtId="0" fontId="0" fillId="0" borderId="0" xfId="0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0" fontId="46" fillId="33" borderId="10" xfId="0" applyFont="1" applyFill="1" applyBorder="1" applyAlignment="1" applyProtection="1">
      <alignment vertical="center"/>
      <protection locked="0"/>
    </xf>
    <xf numFmtId="4" fontId="5" fillId="8" borderId="10" xfId="60" applyNumberFormat="1" applyFont="1" applyFill="1" applyBorder="1" applyAlignment="1">
      <alignment vertical="center"/>
      <protection/>
    </xf>
    <xf numFmtId="4" fontId="46" fillId="33" borderId="10" xfId="60" applyNumberFormat="1" applyFont="1" applyFill="1" applyBorder="1" applyAlignment="1">
      <alignment horizontal="center" vertical="center"/>
      <protection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5" fillId="34" borderId="0" xfId="0" applyFont="1" applyFill="1" applyAlignment="1" applyProtection="1">
      <alignment vertical="center"/>
      <protection locked="0"/>
    </xf>
    <xf numFmtId="4" fontId="26" fillId="34" borderId="0" xfId="60" applyNumberFormat="1" applyFont="1" applyFill="1" applyAlignment="1">
      <alignment vertical="center"/>
      <protection/>
    </xf>
    <xf numFmtId="4" fontId="25" fillId="34" borderId="0" xfId="60" applyNumberFormat="1" applyFont="1" applyFill="1" applyAlignment="1">
      <alignment vertical="center"/>
      <protection/>
    </xf>
    <xf numFmtId="0" fontId="24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vertical="center"/>
    </xf>
    <xf numFmtId="4" fontId="25" fillId="34" borderId="10" xfId="60" applyNumberFormat="1" applyFont="1" applyFill="1" applyBorder="1" applyAlignment="1">
      <alignment vertical="center"/>
      <protection/>
    </xf>
    <xf numFmtId="0" fontId="5" fillId="34" borderId="0" xfId="0" applyFont="1" applyFill="1" applyAlignment="1" applyProtection="1">
      <alignment vertical="center"/>
      <protection locked="0"/>
    </xf>
    <xf numFmtId="4" fontId="5" fillId="8" borderId="10" xfId="60" applyNumberFormat="1" applyFont="1" applyFill="1" applyBorder="1" applyAlignment="1">
      <alignment horizontal="center" vertical="center" wrapText="1"/>
      <protection/>
    </xf>
    <xf numFmtId="164" fontId="28" fillId="0" borderId="10" xfId="0" applyNumberFormat="1" applyFont="1" applyBorder="1" applyAlignment="1">
      <alignment horizontal="right" vertical="center"/>
    </xf>
    <xf numFmtId="4" fontId="26" fillId="34" borderId="0" xfId="60" applyNumberFormat="1" applyFont="1" applyFill="1" applyAlignment="1">
      <alignment horizontal="center" vertical="center"/>
      <protection/>
    </xf>
    <xf numFmtId="4" fontId="27" fillId="34" borderId="0" xfId="60" applyNumberFormat="1" applyFont="1" applyFill="1" applyAlignment="1">
      <alignment horizontal="center" vertical="center"/>
      <protection/>
    </xf>
    <xf numFmtId="0" fontId="5" fillId="8" borderId="10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1362075</xdr:colOff>
      <xdr:row>3</xdr:row>
      <xdr:rowOff>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819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1190625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70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1</xdr:col>
      <xdr:colOff>1352550</xdr:colOff>
      <xdr:row>3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1866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7.7109375" style="9" bestFit="1" customWidth="1"/>
    <col min="2" max="2" width="28.7109375" style="9" bestFit="1" customWidth="1"/>
    <col min="3" max="11" width="11.28125" style="11" bestFit="1" customWidth="1"/>
    <col min="12" max="14" width="11.28125" style="11" customWidth="1"/>
    <col min="15" max="15" width="14.421875" style="11" customWidth="1"/>
    <col min="16" max="16" width="2.140625" style="9" customWidth="1"/>
    <col min="17" max="17" width="13.8515625" style="11" customWidth="1"/>
    <col min="18" max="18" width="10.7109375" style="11" customWidth="1"/>
    <col min="19" max="19" width="14.7109375" style="11" customWidth="1"/>
    <col min="20" max="20" width="15.00390625" style="11" customWidth="1"/>
    <col min="21" max="21" width="9.140625" style="1" customWidth="1"/>
  </cols>
  <sheetData>
    <row r="1" spans="2:15" ht="15.75">
      <c r="B1" s="10"/>
      <c r="C1" s="18" t="s">
        <v>79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9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3:15" ht="15.75" customHeight="1">
      <c r="C3" s="19" t="s">
        <v>58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3:15" ht="10.5" customHeigh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20" ht="30" customHeight="1">
      <c r="A6" s="4" t="s">
        <v>42</v>
      </c>
      <c r="B6" s="4" t="s">
        <v>43</v>
      </c>
      <c r="C6" s="6" t="s">
        <v>44</v>
      </c>
      <c r="D6" s="6" t="s">
        <v>45</v>
      </c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6" t="s">
        <v>51</v>
      </c>
      <c r="K6" s="6" t="s">
        <v>52</v>
      </c>
      <c r="L6" s="6" t="s">
        <v>73</v>
      </c>
      <c r="M6" s="6" t="s">
        <v>74</v>
      </c>
      <c r="N6" s="6" t="s">
        <v>75</v>
      </c>
      <c r="O6" s="6" t="s">
        <v>53</v>
      </c>
      <c r="Q6" s="16" t="s">
        <v>54</v>
      </c>
      <c r="R6" s="16" t="s">
        <v>55</v>
      </c>
      <c r="S6" s="16" t="s">
        <v>77</v>
      </c>
      <c r="T6" s="16" t="s">
        <v>78</v>
      </c>
    </row>
    <row r="7" spans="1:20" ht="15">
      <c r="A7" s="8" t="s">
        <v>0</v>
      </c>
      <c r="B7" s="7" t="s">
        <v>1</v>
      </c>
      <c r="C7" s="17">
        <v>7745.15</v>
      </c>
      <c r="D7" s="17">
        <v>7534.82</v>
      </c>
      <c r="E7" s="17">
        <v>8579.13</v>
      </c>
      <c r="F7" s="17">
        <v>9452.3</v>
      </c>
      <c r="G7" s="17">
        <v>7122.5</v>
      </c>
      <c r="H7" s="17">
        <v>8457.12</v>
      </c>
      <c r="I7" s="17">
        <v>9280.24</v>
      </c>
      <c r="J7" s="17">
        <v>8837.62</v>
      </c>
      <c r="K7" s="17">
        <v>9250.3</v>
      </c>
      <c r="L7" s="17">
        <v>8894.48</v>
      </c>
      <c r="M7" s="17">
        <v>8990.63</v>
      </c>
      <c r="N7" s="17">
        <v>7418.78</v>
      </c>
      <c r="O7" s="14">
        <f>SUM(C7:N7)</f>
        <v>101563.06999999999</v>
      </c>
      <c r="Q7" s="14">
        <f>O7*11%</f>
        <v>11171.937699999999</v>
      </c>
      <c r="R7" s="14">
        <f>O7*22%</f>
        <v>22343.875399999997</v>
      </c>
      <c r="S7" s="14">
        <f>(C7+D7+E7+F7+G7+H7+I7+J7+K7+L7)*23.5%</f>
        <v>20011.110099999998</v>
      </c>
      <c r="T7" s="14">
        <f>(M7+N7)*25.5%</f>
        <v>4184.39955</v>
      </c>
    </row>
    <row r="8" spans="1:20" ht="15">
      <c r="A8" s="8" t="s">
        <v>2</v>
      </c>
      <c r="B8" s="7" t="s">
        <v>3</v>
      </c>
      <c r="C8" s="17">
        <v>2031.37</v>
      </c>
      <c r="D8" s="17">
        <v>600.63</v>
      </c>
      <c r="E8" s="17">
        <v>0</v>
      </c>
      <c r="F8" s="17">
        <v>118.45</v>
      </c>
      <c r="G8" s="17">
        <v>0</v>
      </c>
      <c r="H8" s="17">
        <v>0</v>
      </c>
      <c r="I8" s="17">
        <v>107.98</v>
      </c>
      <c r="J8" s="17">
        <v>0</v>
      </c>
      <c r="K8" s="17">
        <v>0</v>
      </c>
      <c r="L8" s="17">
        <v>0</v>
      </c>
      <c r="M8" s="17">
        <v>272.43</v>
      </c>
      <c r="N8" s="17">
        <v>1539.83</v>
      </c>
      <c r="O8" s="14">
        <f aca="true" t="shared" si="0" ref="O8:O31">SUM(C8:N8)</f>
        <v>4670.69</v>
      </c>
      <c r="Q8" s="14">
        <f aca="true" t="shared" si="1" ref="Q8:Q31">O8*11%</f>
        <v>513.7759</v>
      </c>
      <c r="R8" s="14">
        <f aca="true" t="shared" si="2" ref="R8:R31">O8*22%</f>
        <v>1027.5518</v>
      </c>
      <c r="S8" s="14">
        <f aca="true" t="shared" si="3" ref="S8:S30">(C8+D8+E8+F8+G8+H8+I8+J8+K8+L8)*23.5%</f>
        <v>671.7310499999999</v>
      </c>
      <c r="T8" s="14">
        <f aca="true" t="shared" si="4" ref="T8:T30">(M8+N8)*25.5%</f>
        <v>462.1263</v>
      </c>
    </row>
    <row r="9" spans="1:20" ht="15">
      <c r="A9" s="8" t="s">
        <v>80</v>
      </c>
      <c r="B9" s="7" t="s">
        <v>81</v>
      </c>
      <c r="C9" s="17">
        <v>0</v>
      </c>
      <c r="D9" s="17">
        <v>1523.5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4">
        <f t="shared" si="0"/>
        <v>1523.5</v>
      </c>
      <c r="Q9" s="14">
        <f t="shared" si="1"/>
        <v>167.585</v>
      </c>
      <c r="R9" s="14">
        <f t="shared" si="2"/>
        <v>335.17</v>
      </c>
      <c r="S9" s="14">
        <f t="shared" si="3"/>
        <v>358.0225</v>
      </c>
      <c r="T9" s="14">
        <f t="shared" si="4"/>
        <v>0</v>
      </c>
    </row>
    <row r="10" spans="1:20" ht="15">
      <c r="A10" s="8" t="s">
        <v>4</v>
      </c>
      <c r="B10" s="7" t="s">
        <v>5</v>
      </c>
      <c r="C10" s="17">
        <v>10000</v>
      </c>
      <c r="D10" s="17">
        <v>8000</v>
      </c>
      <c r="E10" s="17">
        <v>8000</v>
      </c>
      <c r="F10" s="17">
        <v>8000</v>
      </c>
      <c r="G10" s="17">
        <v>10000</v>
      </c>
      <c r="H10" s="17">
        <v>8000</v>
      </c>
      <c r="I10" s="17">
        <v>0</v>
      </c>
      <c r="J10" s="17">
        <v>8000</v>
      </c>
      <c r="K10" s="17">
        <v>0</v>
      </c>
      <c r="L10" s="17">
        <v>10000</v>
      </c>
      <c r="M10" s="17">
        <v>8000</v>
      </c>
      <c r="N10" s="17">
        <v>8000</v>
      </c>
      <c r="O10" s="14">
        <f t="shared" si="0"/>
        <v>86000</v>
      </c>
      <c r="Q10" s="14">
        <f t="shared" si="1"/>
        <v>9460</v>
      </c>
      <c r="R10" s="14">
        <f t="shared" si="2"/>
        <v>18920</v>
      </c>
      <c r="S10" s="14">
        <f t="shared" si="3"/>
        <v>16450</v>
      </c>
      <c r="T10" s="14">
        <f t="shared" si="4"/>
        <v>4080</v>
      </c>
    </row>
    <row r="11" spans="1:20" ht="15">
      <c r="A11" s="8" t="s">
        <v>6</v>
      </c>
      <c r="B11" s="7" t="s">
        <v>7</v>
      </c>
      <c r="C11" s="17">
        <v>0</v>
      </c>
      <c r="D11" s="17">
        <v>0</v>
      </c>
      <c r="E11" s="17">
        <v>8850.57</v>
      </c>
      <c r="F11" s="17">
        <v>0</v>
      </c>
      <c r="G11" s="17">
        <v>2407.77</v>
      </c>
      <c r="H11" s="17">
        <v>7401.02</v>
      </c>
      <c r="I11" s="17">
        <v>4726.66</v>
      </c>
      <c r="J11" s="17">
        <v>8197.48</v>
      </c>
      <c r="K11" s="17">
        <v>8720.61</v>
      </c>
      <c r="L11" s="17">
        <v>8353.41</v>
      </c>
      <c r="M11" s="17">
        <v>7112.65</v>
      </c>
      <c r="N11" s="17">
        <v>14766.01</v>
      </c>
      <c r="O11" s="14">
        <f t="shared" si="0"/>
        <v>70536.18000000001</v>
      </c>
      <c r="Q11" s="14">
        <f t="shared" si="1"/>
        <v>7758.979800000001</v>
      </c>
      <c r="R11" s="14">
        <f t="shared" si="2"/>
        <v>15517.959600000002</v>
      </c>
      <c r="S11" s="14">
        <f>(C11+D11+E11+F11+G11+H11+I11+J11+K11+L11)*23.5%</f>
        <v>11434.5172</v>
      </c>
      <c r="T11" s="14">
        <f t="shared" si="4"/>
        <v>5579.0583</v>
      </c>
    </row>
    <row r="12" spans="1:20" ht="15">
      <c r="A12" s="8" t="s">
        <v>65</v>
      </c>
      <c r="B12" s="7" t="s">
        <v>66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153.98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4">
        <f t="shared" si="0"/>
        <v>153.98</v>
      </c>
      <c r="Q12" s="14">
        <f t="shared" si="1"/>
        <v>16.9378</v>
      </c>
      <c r="R12" s="14">
        <f t="shared" si="2"/>
        <v>33.8756</v>
      </c>
      <c r="S12" s="14">
        <f t="shared" si="3"/>
        <v>36.1853</v>
      </c>
      <c r="T12" s="14">
        <f t="shared" si="4"/>
        <v>0</v>
      </c>
    </row>
    <row r="13" spans="1:20" ht="15">
      <c r="A13" s="8" t="s">
        <v>8</v>
      </c>
      <c r="B13" s="7" t="s">
        <v>9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4000</v>
      </c>
      <c r="M13" s="17">
        <v>4000</v>
      </c>
      <c r="N13" s="17">
        <v>0</v>
      </c>
      <c r="O13" s="14">
        <f t="shared" si="0"/>
        <v>8000</v>
      </c>
      <c r="Q13" s="14">
        <f t="shared" si="1"/>
        <v>880</v>
      </c>
      <c r="R13" s="14">
        <f t="shared" si="2"/>
        <v>1760</v>
      </c>
      <c r="S13" s="14">
        <f t="shared" si="3"/>
        <v>940</v>
      </c>
      <c r="T13" s="14">
        <f t="shared" si="4"/>
        <v>1020</v>
      </c>
    </row>
    <row r="14" spans="1:20" ht="15">
      <c r="A14" s="8" t="s">
        <v>67</v>
      </c>
      <c r="B14" s="7" t="s">
        <v>68</v>
      </c>
      <c r="C14" s="17">
        <v>1842.03</v>
      </c>
      <c r="D14" s="17">
        <v>0</v>
      </c>
      <c r="E14" s="17">
        <v>0</v>
      </c>
      <c r="F14" s="17">
        <v>921.02</v>
      </c>
      <c r="G14" s="17">
        <v>0</v>
      </c>
      <c r="H14" s="17">
        <v>0</v>
      </c>
      <c r="I14" s="17">
        <v>0</v>
      </c>
      <c r="J14" s="17">
        <v>0</v>
      </c>
      <c r="K14" s="17">
        <v>921.02</v>
      </c>
      <c r="L14" s="17">
        <v>0</v>
      </c>
      <c r="M14" s="17">
        <v>0</v>
      </c>
      <c r="N14" s="17">
        <v>0</v>
      </c>
      <c r="O14" s="14">
        <f t="shared" si="0"/>
        <v>3684.07</v>
      </c>
      <c r="Q14" s="14">
        <f t="shared" si="1"/>
        <v>405.2477</v>
      </c>
      <c r="R14" s="14">
        <f t="shared" si="2"/>
        <v>810.4954</v>
      </c>
      <c r="S14" s="14">
        <f t="shared" si="3"/>
        <v>865.75645</v>
      </c>
      <c r="T14" s="14">
        <f t="shared" si="4"/>
        <v>0</v>
      </c>
    </row>
    <row r="15" spans="1:20" ht="15">
      <c r="A15" s="8" t="s">
        <v>12</v>
      </c>
      <c r="B15" s="7" t="s">
        <v>13</v>
      </c>
      <c r="C15" s="17">
        <v>1073.81</v>
      </c>
      <c r="D15" s="17">
        <v>1557.32</v>
      </c>
      <c r="E15" s="17">
        <v>421.65</v>
      </c>
      <c r="F15" s="17">
        <v>2333.14</v>
      </c>
      <c r="G15" s="17">
        <v>64.65</v>
      </c>
      <c r="H15" s="17">
        <v>1315.56</v>
      </c>
      <c r="I15" s="17">
        <v>0</v>
      </c>
      <c r="J15" s="17">
        <v>1309.94</v>
      </c>
      <c r="K15" s="17">
        <v>1357.72</v>
      </c>
      <c r="L15" s="17">
        <v>258.61</v>
      </c>
      <c r="M15" s="17">
        <v>1225.59</v>
      </c>
      <c r="N15" s="17">
        <v>0</v>
      </c>
      <c r="O15" s="14">
        <f t="shared" si="0"/>
        <v>10917.99</v>
      </c>
      <c r="Q15" s="14">
        <f t="shared" si="1"/>
        <v>1200.9789</v>
      </c>
      <c r="R15" s="14">
        <f t="shared" si="2"/>
        <v>2401.9578</v>
      </c>
      <c r="S15" s="14">
        <f t="shared" si="3"/>
        <v>2277.714</v>
      </c>
      <c r="T15" s="14">
        <f t="shared" si="4"/>
        <v>312.52545</v>
      </c>
    </row>
    <row r="16" spans="1:20" ht="15">
      <c r="A16" s="8" t="s">
        <v>14</v>
      </c>
      <c r="B16" s="7" t="s">
        <v>15</v>
      </c>
      <c r="C16" s="17">
        <v>4285.7</v>
      </c>
      <c r="D16" s="17">
        <v>6911.45</v>
      </c>
      <c r="E16" s="17">
        <v>0</v>
      </c>
      <c r="F16" s="17">
        <v>6096.56</v>
      </c>
      <c r="G16" s="17">
        <v>865.19</v>
      </c>
      <c r="H16" s="17">
        <v>4652.89</v>
      </c>
      <c r="I16" s="17">
        <v>0</v>
      </c>
      <c r="J16" s="17">
        <v>5548.24</v>
      </c>
      <c r="K16" s="17">
        <v>8435.55</v>
      </c>
      <c r="L16" s="17">
        <v>0</v>
      </c>
      <c r="M16" s="17">
        <v>4974.8</v>
      </c>
      <c r="N16" s="17">
        <v>0</v>
      </c>
      <c r="O16" s="14">
        <f t="shared" si="0"/>
        <v>41770.380000000005</v>
      </c>
      <c r="Q16" s="14">
        <f t="shared" si="1"/>
        <v>4594.741800000001</v>
      </c>
      <c r="R16" s="14">
        <f t="shared" si="2"/>
        <v>9189.483600000001</v>
      </c>
      <c r="S16" s="14">
        <f t="shared" si="3"/>
        <v>8646.961299999999</v>
      </c>
      <c r="T16" s="14">
        <f t="shared" si="4"/>
        <v>1268.574</v>
      </c>
    </row>
    <row r="17" spans="1:20" ht="15">
      <c r="A17" s="8" t="s">
        <v>16</v>
      </c>
      <c r="B17" s="7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1842.13</v>
      </c>
      <c r="H17" s="17">
        <v>2239.42</v>
      </c>
      <c r="I17" s="17">
        <v>5509.55</v>
      </c>
      <c r="J17" s="17">
        <v>7922.19</v>
      </c>
      <c r="K17" s="17">
        <v>6996.43</v>
      </c>
      <c r="L17" s="17">
        <v>5730.54</v>
      </c>
      <c r="M17" s="17">
        <v>11795.71</v>
      </c>
      <c r="N17" s="17">
        <v>12857.58</v>
      </c>
      <c r="O17" s="14">
        <f t="shared" si="0"/>
        <v>54893.55</v>
      </c>
      <c r="Q17" s="14">
        <f t="shared" si="1"/>
        <v>6038.2905</v>
      </c>
      <c r="R17" s="14">
        <f t="shared" si="2"/>
        <v>12076.581</v>
      </c>
      <c r="S17" s="14">
        <f t="shared" si="3"/>
        <v>7106.4611</v>
      </c>
      <c r="T17" s="14">
        <f t="shared" si="4"/>
        <v>6286.58895</v>
      </c>
    </row>
    <row r="18" spans="1:20" ht="15">
      <c r="A18" s="8" t="s">
        <v>18</v>
      </c>
      <c r="B18" s="7" t="s">
        <v>19</v>
      </c>
      <c r="C18" s="17">
        <v>0</v>
      </c>
      <c r="D18" s="17">
        <v>0</v>
      </c>
      <c r="E18" s="17">
        <v>0</v>
      </c>
      <c r="F18" s="17">
        <v>2538.16</v>
      </c>
      <c r="G18" s="17">
        <v>4230.28</v>
      </c>
      <c r="H18" s="17">
        <v>5499.36</v>
      </c>
      <c r="I18" s="17">
        <v>7022.27</v>
      </c>
      <c r="J18" s="17">
        <v>7783.72</v>
      </c>
      <c r="K18" s="17">
        <v>7635.66</v>
      </c>
      <c r="L18" s="17">
        <v>5858.93</v>
      </c>
      <c r="M18" s="17">
        <v>8122.14</v>
      </c>
      <c r="N18" s="17">
        <v>5287.85</v>
      </c>
      <c r="O18" s="14">
        <f t="shared" si="0"/>
        <v>53978.369999999995</v>
      </c>
      <c r="Q18" s="14">
        <f t="shared" si="1"/>
        <v>5937.6206999999995</v>
      </c>
      <c r="R18" s="14">
        <f t="shared" si="2"/>
        <v>11875.241399999999</v>
      </c>
      <c r="S18" s="14">
        <f t="shared" si="3"/>
        <v>9533.5693</v>
      </c>
      <c r="T18" s="14">
        <f t="shared" si="4"/>
        <v>3419.5474500000005</v>
      </c>
    </row>
    <row r="19" spans="1:20" ht="15">
      <c r="A19" s="8" t="s">
        <v>71</v>
      </c>
      <c r="B19" s="7" t="s">
        <v>72</v>
      </c>
      <c r="C19" s="17">
        <v>0</v>
      </c>
      <c r="D19" s="17">
        <v>0</v>
      </c>
      <c r="E19" s="17">
        <v>0</v>
      </c>
      <c r="F19" s="17">
        <v>2538.16</v>
      </c>
      <c r="G19" s="17">
        <v>5710.87</v>
      </c>
      <c r="H19" s="17">
        <v>4314.88</v>
      </c>
      <c r="I19" s="17">
        <v>803.75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4">
        <f t="shared" si="0"/>
        <v>13367.66</v>
      </c>
      <c r="Q19" s="14">
        <f t="shared" si="1"/>
        <v>1470.4426</v>
      </c>
      <c r="R19" s="14">
        <f t="shared" si="2"/>
        <v>2940.8852</v>
      </c>
      <c r="S19" s="14">
        <f t="shared" si="3"/>
        <v>3141.4001</v>
      </c>
      <c r="T19" s="14">
        <f t="shared" si="4"/>
        <v>0</v>
      </c>
    </row>
    <row r="20" spans="1:20" ht="15">
      <c r="A20" s="8" t="s">
        <v>20</v>
      </c>
      <c r="B20" s="7" t="s">
        <v>21</v>
      </c>
      <c r="C20" s="17">
        <v>0</v>
      </c>
      <c r="D20" s="17">
        <v>0</v>
      </c>
      <c r="E20" s="17">
        <v>0</v>
      </c>
      <c r="F20" s="17">
        <v>0</v>
      </c>
      <c r="G20" s="17">
        <v>216.11</v>
      </c>
      <c r="H20" s="17">
        <v>0</v>
      </c>
      <c r="I20" s="17">
        <v>0</v>
      </c>
      <c r="J20" s="17">
        <v>0</v>
      </c>
      <c r="K20" s="17">
        <v>0</v>
      </c>
      <c r="L20" s="17">
        <v>80.67</v>
      </c>
      <c r="M20" s="17">
        <v>0</v>
      </c>
      <c r="N20" s="17">
        <v>0</v>
      </c>
      <c r="O20" s="14">
        <f t="shared" si="0"/>
        <v>296.78000000000003</v>
      </c>
      <c r="Q20" s="14">
        <f>O20*11%</f>
        <v>32.6458</v>
      </c>
      <c r="R20" s="14">
        <f>O20*22%</f>
        <v>65.2916</v>
      </c>
      <c r="S20" s="14">
        <f>(C20+D20+E20+F20+G20+H20+I20+J20+K20+L20)*23.5%</f>
        <v>69.7433</v>
      </c>
      <c r="T20" s="14">
        <f>(M20+N20)*25.5%</f>
        <v>0</v>
      </c>
    </row>
    <row r="21" spans="1:20" ht="15">
      <c r="A21" s="8" t="s">
        <v>82</v>
      </c>
      <c r="B21" s="7" t="s">
        <v>83</v>
      </c>
      <c r="C21" s="17">
        <v>105.6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f t="shared" si="0"/>
        <v>105.6</v>
      </c>
      <c r="Q21" s="14">
        <f>O21*11%</f>
        <v>11.616</v>
      </c>
      <c r="R21" s="14">
        <f>O21*22%</f>
        <v>23.232</v>
      </c>
      <c r="S21" s="14">
        <f>(C21+D21+E21+F21+G21+H21+I21+J21+K21+L21)*23.5%</f>
        <v>24.816</v>
      </c>
      <c r="T21" s="14">
        <f>(M21+N21)*25.5%</f>
        <v>0</v>
      </c>
    </row>
    <row r="22" spans="1:20" ht="15">
      <c r="A22" s="8" t="s">
        <v>24</v>
      </c>
      <c r="B22" s="7" t="s">
        <v>25</v>
      </c>
      <c r="C22" s="17">
        <v>1381.52</v>
      </c>
      <c r="D22" s="17">
        <v>1842.03</v>
      </c>
      <c r="E22" s="17">
        <v>1842.03</v>
      </c>
      <c r="F22" s="17">
        <v>500.84</v>
      </c>
      <c r="G22" s="17">
        <v>921.02</v>
      </c>
      <c r="H22" s="17">
        <v>921.02</v>
      </c>
      <c r="I22" s="17">
        <v>0</v>
      </c>
      <c r="J22" s="17">
        <v>921.02</v>
      </c>
      <c r="K22" s="17">
        <v>3056.8</v>
      </c>
      <c r="L22" s="17">
        <v>921.02</v>
      </c>
      <c r="M22" s="17">
        <v>921.02</v>
      </c>
      <c r="N22" s="17">
        <v>921.02</v>
      </c>
      <c r="O22" s="14">
        <f t="shared" si="0"/>
        <v>14149.340000000004</v>
      </c>
      <c r="Q22" s="14">
        <f t="shared" si="1"/>
        <v>1556.4274000000005</v>
      </c>
      <c r="R22" s="14">
        <f t="shared" si="2"/>
        <v>3112.854800000001</v>
      </c>
      <c r="S22" s="14">
        <f t="shared" si="3"/>
        <v>2892.2155000000007</v>
      </c>
      <c r="T22" s="14">
        <f t="shared" si="4"/>
        <v>469.7202</v>
      </c>
    </row>
    <row r="23" spans="1:20" ht="15">
      <c r="A23" s="8" t="s">
        <v>26</v>
      </c>
      <c r="B23" s="7" t="s">
        <v>27</v>
      </c>
      <c r="C23" s="17">
        <v>18497.61</v>
      </c>
      <c r="D23" s="17">
        <v>19740.23</v>
      </c>
      <c r="E23" s="17">
        <v>16118.36</v>
      </c>
      <c r="F23" s="17">
        <v>17194.77</v>
      </c>
      <c r="G23" s="17">
        <v>16478.85</v>
      </c>
      <c r="H23" s="17">
        <v>17876.99</v>
      </c>
      <c r="I23" s="17">
        <v>17764.43</v>
      </c>
      <c r="J23" s="17">
        <v>20369.85</v>
      </c>
      <c r="K23" s="17">
        <v>18614.11</v>
      </c>
      <c r="L23" s="17">
        <v>19649.09</v>
      </c>
      <c r="M23" s="17">
        <v>19149.2</v>
      </c>
      <c r="N23" s="17">
        <v>20278.91</v>
      </c>
      <c r="O23" s="14">
        <f t="shared" si="0"/>
        <v>221732.40000000002</v>
      </c>
      <c r="Q23" s="14">
        <f t="shared" si="1"/>
        <v>24390.564000000002</v>
      </c>
      <c r="R23" s="14">
        <f t="shared" si="2"/>
        <v>48781.128000000004</v>
      </c>
      <c r="S23" s="14">
        <f t="shared" si="3"/>
        <v>42841.50815</v>
      </c>
      <c r="T23" s="14">
        <f t="shared" si="4"/>
        <v>10054.16805</v>
      </c>
    </row>
    <row r="24" spans="1:20" ht="15">
      <c r="A24" s="8" t="s">
        <v>28</v>
      </c>
      <c r="B24" s="7" t="s">
        <v>29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1720.33</v>
      </c>
      <c r="J24" s="17">
        <v>1124.4</v>
      </c>
      <c r="K24" s="17">
        <v>1124.4</v>
      </c>
      <c r="L24" s="17">
        <v>608.11</v>
      </c>
      <c r="M24" s="17">
        <v>0</v>
      </c>
      <c r="N24" s="17">
        <v>0</v>
      </c>
      <c r="O24" s="14">
        <f t="shared" si="0"/>
        <v>4577.24</v>
      </c>
      <c r="Q24" s="14">
        <f t="shared" si="1"/>
        <v>503.4964</v>
      </c>
      <c r="R24" s="14">
        <f t="shared" si="2"/>
        <v>1006.9928</v>
      </c>
      <c r="S24" s="14">
        <f t="shared" si="3"/>
        <v>1075.6514</v>
      </c>
      <c r="T24" s="14">
        <f t="shared" si="4"/>
        <v>0</v>
      </c>
    </row>
    <row r="25" spans="1:20" ht="15">
      <c r="A25" s="8" t="s">
        <v>84</v>
      </c>
      <c r="B25" s="7" t="s">
        <v>85</v>
      </c>
      <c r="C25" s="17">
        <v>655.9</v>
      </c>
      <c r="D25" s="17">
        <v>2573.7</v>
      </c>
      <c r="E25" s="17">
        <v>5702.6</v>
      </c>
      <c r="F25" s="17">
        <v>5900.66</v>
      </c>
      <c r="G25" s="17">
        <v>2886.03</v>
      </c>
      <c r="H25" s="17">
        <v>3138.2</v>
      </c>
      <c r="I25" s="17">
        <v>4912.58</v>
      </c>
      <c r="J25" s="17">
        <v>4431.56</v>
      </c>
      <c r="K25" s="17">
        <v>5258.35</v>
      </c>
      <c r="L25" s="17">
        <v>1762.97</v>
      </c>
      <c r="M25" s="17">
        <v>2700.33</v>
      </c>
      <c r="N25" s="17">
        <v>421.65</v>
      </c>
      <c r="O25" s="14">
        <f t="shared" si="0"/>
        <v>40344.530000000006</v>
      </c>
      <c r="Q25" s="14">
        <f t="shared" si="1"/>
        <v>4437.898300000001</v>
      </c>
      <c r="R25" s="14">
        <f t="shared" si="2"/>
        <v>8875.796600000001</v>
      </c>
      <c r="S25" s="14">
        <f t="shared" si="3"/>
        <v>8747.29925</v>
      </c>
      <c r="T25" s="14">
        <f t="shared" si="4"/>
        <v>796.1049</v>
      </c>
    </row>
    <row r="26" spans="1:20" ht="15">
      <c r="A26" s="8" t="s">
        <v>30</v>
      </c>
      <c r="B26" s="7" t="s">
        <v>31</v>
      </c>
      <c r="C26" s="17">
        <v>1673.28</v>
      </c>
      <c r="D26" s="17">
        <v>987.28</v>
      </c>
      <c r="E26" s="17">
        <v>4944.43</v>
      </c>
      <c r="F26" s="17">
        <v>9703.59</v>
      </c>
      <c r="G26" s="17">
        <v>9244.81</v>
      </c>
      <c r="H26" s="17">
        <v>3898.8</v>
      </c>
      <c r="I26" s="17">
        <v>7775.57</v>
      </c>
      <c r="J26" s="17">
        <v>7929.6</v>
      </c>
      <c r="K26" s="17">
        <v>5723.48</v>
      </c>
      <c r="L26" s="17">
        <v>6643.83</v>
      </c>
      <c r="M26" s="17">
        <v>2608.56</v>
      </c>
      <c r="N26" s="17">
        <v>7119</v>
      </c>
      <c r="O26" s="14">
        <f t="shared" si="0"/>
        <v>68252.23</v>
      </c>
      <c r="Q26" s="14">
        <f t="shared" si="1"/>
        <v>7507.7453</v>
      </c>
      <c r="R26" s="14">
        <f t="shared" si="2"/>
        <v>15015.4906</v>
      </c>
      <c r="S26" s="14">
        <f t="shared" si="3"/>
        <v>13753.297449999998</v>
      </c>
      <c r="T26" s="14">
        <f t="shared" si="4"/>
        <v>2480.5278</v>
      </c>
    </row>
    <row r="27" spans="1:20" ht="15">
      <c r="A27" s="8" t="s">
        <v>32</v>
      </c>
      <c r="B27" s="7" t="s">
        <v>33</v>
      </c>
      <c r="C27" s="17">
        <v>1998.17</v>
      </c>
      <c r="D27" s="17">
        <v>10823.55</v>
      </c>
      <c r="E27" s="17">
        <v>17487.93</v>
      </c>
      <c r="F27" s="17">
        <v>15117.2</v>
      </c>
      <c r="G27" s="17">
        <v>13516.88</v>
      </c>
      <c r="H27" s="17">
        <v>9470.76</v>
      </c>
      <c r="I27" s="17">
        <v>17076.43</v>
      </c>
      <c r="J27" s="17">
        <v>13080.15</v>
      </c>
      <c r="K27" s="17">
        <v>12245.58</v>
      </c>
      <c r="L27" s="17">
        <v>9948.75</v>
      </c>
      <c r="M27" s="17">
        <v>2715.01</v>
      </c>
      <c r="N27" s="17">
        <v>8979.11</v>
      </c>
      <c r="O27" s="14">
        <f t="shared" si="0"/>
        <v>132459.52000000002</v>
      </c>
      <c r="Q27" s="14">
        <f t="shared" si="1"/>
        <v>14570.547200000003</v>
      </c>
      <c r="R27" s="14">
        <f t="shared" si="2"/>
        <v>29141.094400000005</v>
      </c>
      <c r="S27" s="14">
        <f>(C27+D27+E27+F27+G27+H27+I27+J27+K27+L27)*23.5%</f>
        <v>28379.869</v>
      </c>
      <c r="T27" s="14">
        <f>(M27+N27)*25.5%</f>
        <v>2982.0006000000003</v>
      </c>
    </row>
    <row r="28" spans="1:20" ht="15">
      <c r="A28" s="8" t="s">
        <v>86</v>
      </c>
      <c r="B28" s="7" t="s">
        <v>87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2407.77</v>
      </c>
      <c r="J28" s="17">
        <v>2407.77</v>
      </c>
      <c r="K28" s="17">
        <v>2407.77</v>
      </c>
      <c r="L28" s="17">
        <v>643.86</v>
      </c>
      <c r="M28" s="17">
        <v>0</v>
      </c>
      <c r="N28" s="17">
        <v>0</v>
      </c>
      <c r="O28" s="14">
        <f t="shared" si="0"/>
        <v>7867.169999999999</v>
      </c>
      <c r="Q28" s="14">
        <f>O28*11%</f>
        <v>865.3886999999999</v>
      </c>
      <c r="R28" s="14">
        <f t="shared" si="2"/>
        <v>1730.7773999999997</v>
      </c>
      <c r="S28" s="14">
        <f t="shared" si="3"/>
        <v>1848.7849499999998</v>
      </c>
      <c r="T28" s="14">
        <f t="shared" si="4"/>
        <v>0</v>
      </c>
    </row>
    <row r="29" spans="1:20" ht="15">
      <c r="A29" s="8" t="s">
        <v>38</v>
      </c>
      <c r="B29" s="7" t="s">
        <v>39</v>
      </c>
      <c r="C29" s="17">
        <v>406661.95</v>
      </c>
      <c r="D29" s="17">
        <v>670.69</v>
      </c>
      <c r="E29" s="17">
        <v>7398.03</v>
      </c>
      <c r="F29" s="17">
        <v>2342.46</v>
      </c>
      <c r="G29" s="17">
        <v>8376.42</v>
      </c>
      <c r="H29" s="17">
        <v>13456.88</v>
      </c>
      <c r="I29" s="17">
        <v>14457.31</v>
      </c>
      <c r="J29" s="17">
        <v>7529.81</v>
      </c>
      <c r="K29" s="17">
        <v>7101.82</v>
      </c>
      <c r="L29" s="17">
        <v>5723.57</v>
      </c>
      <c r="M29" s="17">
        <v>11846.9</v>
      </c>
      <c r="N29" s="17">
        <v>14688.94</v>
      </c>
      <c r="O29" s="14">
        <f t="shared" si="0"/>
        <v>500254.7800000001</v>
      </c>
      <c r="Q29" s="14">
        <f t="shared" si="1"/>
        <v>55028.02580000001</v>
      </c>
      <c r="R29" s="14">
        <f>O29*22%</f>
        <v>110056.05160000002</v>
      </c>
      <c r="S29" s="14">
        <f t="shared" si="3"/>
        <v>111323.95090000001</v>
      </c>
      <c r="T29" s="14">
        <f t="shared" si="4"/>
        <v>6766.6392000000005</v>
      </c>
    </row>
    <row r="30" spans="1:20" ht="15">
      <c r="A30" s="8" t="s">
        <v>40</v>
      </c>
      <c r="B30" s="7" t="s">
        <v>41</v>
      </c>
      <c r="C30" s="17">
        <v>2691.4</v>
      </c>
      <c r="D30" s="17">
        <v>4130.76</v>
      </c>
      <c r="E30" s="17">
        <v>15664.84</v>
      </c>
      <c r="F30" s="17">
        <v>8116.95</v>
      </c>
      <c r="G30" s="17">
        <v>21036.24</v>
      </c>
      <c r="H30" s="17">
        <v>28886.65</v>
      </c>
      <c r="I30" s="17">
        <v>16681.22</v>
      </c>
      <c r="J30" s="17">
        <v>8921.86</v>
      </c>
      <c r="K30" s="17">
        <v>11709</v>
      </c>
      <c r="L30" s="17">
        <v>14008.79</v>
      </c>
      <c r="M30" s="17">
        <v>15467.72</v>
      </c>
      <c r="N30" s="17">
        <v>16521.61</v>
      </c>
      <c r="O30" s="14">
        <f t="shared" si="0"/>
        <v>163837.03999999998</v>
      </c>
      <c r="Q30" s="14">
        <f>O30*11%</f>
        <v>18022.074399999998</v>
      </c>
      <c r="R30" s="14">
        <f t="shared" si="2"/>
        <v>36044.148799999995</v>
      </c>
      <c r="S30" s="14">
        <f t="shared" si="3"/>
        <v>30984.211849999996</v>
      </c>
      <c r="T30" s="14">
        <f t="shared" si="4"/>
        <v>8157.27915</v>
      </c>
    </row>
    <row r="31" spans="1:21" s="3" customFormat="1" ht="15">
      <c r="A31" s="20" t="s">
        <v>57</v>
      </c>
      <c r="B31" s="20"/>
      <c r="C31" s="5">
        <f>SUM(C7:C30)</f>
        <v>460643.49000000005</v>
      </c>
      <c r="D31" s="5">
        <f aca="true" t="shared" si="5" ref="D31:N31">SUM(D7:D30)</f>
        <v>66895.95999999999</v>
      </c>
      <c r="E31" s="5">
        <f t="shared" si="5"/>
        <v>95009.56999999999</v>
      </c>
      <c r="F31" s="5">
        <f t="shared" si="5"/>
        <v>90874.26</v>
      </c>
      <c r="G31" s="5">
        <f t="shared" si="5"/>
        <v>104919.75</v>
      </c>
      <c r="H31" s="5">
        <f t="shared" si="5"/>
        <v>119683.53</v>
      </c>
      <c r="I31" s="5">
        <f t="shared" si="5"/>
        <v>110246.09000000001</v>
      </c>
      <c r="J31" s="5">
        <f t="shared" si="5"/>
        <v>114315.20999999999</v>
      </c>
      <c r="K31" s="5">
        <f t="shared" si="5"/>
        <v>110558.6</v>
      </c>
      <c r="L31" s="5">
        <f t="shared" si="5"/>
        <v>103086.63</v>
      </c>
      <c r="M31" s="5">
        <f>SUM(M7:M30)</f>
        <v>109902.68999999999</v>
      </c>
      <c r="N31" s="5">
        <f t="shared" si="5"/>
        <v>118800.29</v>
      </c>
      <c r="O31" s="5">
        <f t="shared" si="0"/>
        <v>1604936.0700000003</v>
      </c>
      <c r="P31" s="15"/>
      <c r="Q31" s="5">
        <f t="shared" si="1"/>
        <v>176542.96770000004</v>
      </c>
      <c r="R31" s="5">
        <f t="shared" si="2"/>
        <v>353085.9354000001</v>
      </c>
      <c r="S31" s="5">
        <f>SUM(S7:S30)</f>
        <v>323414.77615000005</v>
      </c>
      <c r="T31" s="5">
        <f>SUM(T7:T30)</f>
        <v>58319.2599</v>
      </c>
      <c r="U31" s="2"/>
    </row>
  </sheetData>
  <sheetProtection/>
  <mergeCells count="3">
    <mergeCell ref="C1:O2"/>
    <mergeCell ref="C3:O4"/>
    <mergeCell ref="A31:B3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7109375" style="9" bestFit="1" customWidth="1"/>
    <col min="2" max="2" width="28.7109375" style="9" bestFit="1" customWidth="1"/>
    <col min="3" max="11" width="11.28125" style="11" bestFit="1" customWidth="1"/>
    <col min="12" max="14" width="11.28125" style="11" customWidth="1"/>
    <col min="15" max="15" width="14.421875" style="11" customWidth="1"/>
    <col min="16" max="16" width="2.140625" style="9" customWidth="1"/>
    <col min="17" max="17" width="13.8515625" style="11" customWidth="1"/>
    <col min="18" max="18" width="10.7109375" style="11" customWidth="1"/>
    <col min="19" max="19" width="14.7109375" style="11" customWidth="1"/>
    <col min="20" max="20" width="15.00390625" style="11" customWidth="1"/>
    <col min="21" max="21" width="9.140625" style="1" customWidth="1"/>
  </cols>
  <sheetData>
    <row r="1" spans="2:15" ht="15.75">
      <c r="B1" s="10"/>
      <c r="C1" s="18" t="s">
        <v>60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3:15" ht="9" customHeight="1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3:15" ht="15.75" customHeight="1">
      <c r="C3" s="19" t="s">
        <v>58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3:15" ht="10.5" customHeigh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20" ht="30" customHeight="1">
      <c r="A6" s="4" t="s">
        <v>42</v>
      </c>
      <c r="B6" s="4" t="s">
        <v>43</v>
      </c>
      <c r="C6" s="6" t="s">
        <v>44</v>
      </c>
      <c r="D6" s="6" t="s">
        <v>45</v>
      </c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6" t="s">
        <v>51</v>
      </c>
      <c r="K6" s="6" t="s">
        <v>52</v>
      </c>
      <c r="L6" s="6" t="s">
        <v>73</v>
      </c>
      <c r="M6" s="6" t="s">
        <v>74</v>
      </c>
      <c r="N6" s="6" t="s">
        <v>75</v>
      </c>
      <c r="O6" s="6" t="s">
        <v>53</v>
      </c>
      <c r="Q6" s="16" t="s">
        <v>54</v>
      </c>
      <c r="R6" s="16" t="s">
        <v>55</v>
      </c>
      <c r="S6" s="16" t="s">
        <v>77</v>
      </c>
      <c r="T6" s="16" t="s">
        <v>78</v>
      </c>
    </row>
    <row r="7" spans="1:20" ht="15">
      <c r="A7" s="8" t="s">
        <v>0</v>
      </c>
      <c r="B7" s="7" t="s">
        <v>1</v>
      </c>
      <c r="C7" s="17">
        <v>9684.4</v>
      </c>
      <c r="D7" s="17">
        <v>9085.4</v>
      </c>
      <c r="E7" s="17">
        <v>6989.84</v>
      </c>
      <c r="F7" s="17">
        <v>6028.1</v>
      </c>
      <c r="G7" s="17">
        <v>8139.51</v>
      </c>
      <c r="H7" s="17">
        <v>8464.66</v>
      </c>
      <c r="I7" s="17">
        <v>8439.98</v>
      </c>
      <c r="J7" s="17">
        <v>8937.13</v>
      </c>
      <c r="K7" s="17">
        <v>8778.83</v>
      </c>
      <c r="L7" s="17">
        <v>8444.52</v>
      </c>
      <c r="M7" s="17">
        <v>8831.75</v>
      </c>
      <c r="N7" s="17">
        <v>9620.41</v>
      </c>
      <c r="O7" s="14">
        <f>SUM(C7:N7)</f>
        <v>101444.53000000001</v>
      </c>
      <c r="Q7" s="14">
        <f>O7*11%</f>
        <v>11158.8983</v>
      </c>
      <c r="R7" s="14">
        <f>O7*22%</f>
        <v>22317.7966</v>
      </c>
      <c r="S7" s="14">
        <f>(C7+D7+E7+F7+G7+H7+I7+J7+K7+L7)*23.5%</f>
        <v>19503.20695</v>
      </c>
      <c r="T7" s="14">
        <f>(M7+N7)*25.5%</f>
        <v>4705.3008</v>
      </c>
    </row>
    <row r="8" spans="1:20" ht="15">
      <c r="A8" s="8" t="s">
        <v>2</v>
      </c>
      <c r="B8" s="7" t="s">
        <v>3</v>
      </c>
      <c r="C8" s="17">
        <v>0</v>
      </c>
      <c r="D8" s="17">
        <v>0</v>
      </c>
      <c r="E8" s="17">
        <v>0</v>
      </c>
      <c r="F8" s="17">
        <v>0</v>
      </c>
      <c r="G8" s="17">
        <v>207.28</v>
      </c>
      <c r="H8" s="17">
        <v>0</v>
      </c>
      <c r="I8" s="17">
        <v>118.45</v>
      </c>
      <c r="J8" s="17">
        <v>0</v>
      </c>
      <c r="K8" s="17">
        <v>0</v>
      </c>
      <c r="L8" s="17">
        <v>0</v>
      </c>
      <c r="M8" s="17">
        <v>811.37</v>
      </c>
      <c r="N8" s="17">
        <v>148.06</v>
      </c>
      <c r="O8" s="14">
        <f aca="true" t="shared" si="0" ref="O8:O29">SUM(C8:N8)</f>
        <v>1285.1599999999999</v>
      </c>
      <c r="Q8" s="14">
        <f aca="true" t="shared" si="1" ref="Q8:Q29">O8*11%</f>
        <v>141.36759999999998</v>
      </c>
      <c r="R8" s="14">
        <f aca="true" t="shared" si="2" ref="R8:R29">O8*22%</f>
        <v>282.73519999999996</v>
      </c>
      <c r="S8" s="14">
        <f aca="true" t="shared" si="3" ref="S8:S28">(C8+D8+E8+F8+G8+H8+I8+J8+K8+L8)*23.5%</f>
        <v>76.54655</v>
      </c>
      <c r="T8" s="14">
        <f aca="true" t="shared" si="4" ref="T8:T28">(M8+N8)*25.5%</f>
        <v>244.65465000000003</v>
      </c>
    </row>
    <row r="9" spans="1:20" ht="15">
      <c r="A9" s="8" t="s">
        <v>61</v>
      </c>
      <c r="B9" s="7" t="s">
        <v>62</v>
      </c>
      <c r="C9" s="17">
        <v>0</v>
      </c>
      <c r="D9" s="17">
        <v>0</v>
      </c>
      <c r="E9" s="17">
        <v>0</v>
      </c>
      <c r="F9" s="17">
        <v>0</v>
      </c>
      <c r="G9" s="17">
        <v>1012.53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4">
        <f t="shared" si="0"/>
        <v>1012.53</v>
      </c>
      <c r="Q9" s="14">
        <f t="shared" si="1"/>
        <v>111.3783</v>
      </c>
      <c r="R9" s="14">
        <f t="shared" si="2"/>
        <v>222.7566</v>
      </c>
      <c r="S9" s="14">
        <f t="shared" si="3"/>
        <v>237.94455</v>
      </c>
      <c r="T9" s="14">
        <f t="shared" si="4"/>
        <v>0</v>
      </c>
    </row>
    <row r="10" spans="1:20" ht="15">
      <c r="A10" s="8" t="s">
        <v>63</v>
      </c>
      <c r="B10" s="7" t="s">
        <v>64</v>
      </c>
      <c r="C10" s="17">
        <v>0</v>
      </c>
      <c r="D10" s="17">
        <v>0</v>
      </c>
      <c r="E10" s="17">
        <v>0</v>
      </c>
      <c r="F10" s="17">
        <v>0</v>
      </c>
      <c r="G10" s="17">
        <v>2054.88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4">
        <f t="shared" si="0"/>
        <v>2054.88</v>
      </c>
      <c r="Q10" s="14">
        <f t="shared" si="1"/>
        <v>226.0368</v>
      </c>
      <c r="R10" s="14">
        <f t="shared" si="2"/>
        <v>452.0736</v>
      </c>
      <c r="S10" s="14">
        <f t="shared" si="3"/>
        <v>482.8968</v>
      </c>
      <c r="T10" s="14">
        <f t="shared" si="4"/>
        <v>0</v>
      </c>
    </row>
    <row r="11" spans="1:20" ht="15">
      <c r="A11" s="8" t="s">
        <v>4</v>
      </c>
      <c r="B11" s="7" t="s">
        <v>5</v>
      </c>
      <c r="C11" s="17">
        <v>10000</v>
      </c>
      <c r="D11" s="17">
        <v>8000</v>
      </c>
      <c r="E11" s="17">
        <v>8000</v>
      </c>
      <c r="F11" s="17">
        <v>8000</v>
      </c>
      <c r="G11" s="17">
        <v>10000</v>
      </c>
      <c r="H11" s="17">
        <v>8000</v>
      </c>
      <c r="I11" s="17">
        <v>10000</v>
      </c>
      <c r="J11" s="17">
        <v>8000</v>
      </c>
      <c r="K11" s="17">
        <v>8000</v>
      </c>
      <c r="L11" s="17">
        <v>13000</v>
      </c>
      <c r="M11" s="17">
        <v>8000</v>
      </c>
      <c r="N11" s="17">
        <v>8000</v>
      </c>
      <c r="O11" s="14">
        <f t="shared" si="0"/>
        <v>107000</v>
      </c>
      <c r="Q11" s="14">
        <f t="shared" si="1"/>
        <v>11770</v>
      </c>
      <c r="R11" s="14">
        <f t="shared" si="2"/>
        <v>23540</v>
      </c>
      <c r="S11" s="14">
        <f>(C11+D11+E11+F11+G11+H11+I11+J11+K11+L11)*23.5%</f>
        <v>21385</v>
      </c>
      <c r="T11" s="14">
        <f t="shared" si="4"/>
        <v>4080</v>
      </c>
    </row>
    <row r="12" spans="1:20" ht="15">
      <c r="A12" s="8" t="s">
        <v>6</v>
      </c>
      <c r="B12" s="7" t="s">
        <v>7</v>
      </c>
      <c r="C12" s="17">
        <v>13543.65</v>
      </c>
      <c r="D12" s="17">
        <v>8182.39</v>
      </c>
      <c r="E12" s="17">
        <v>20419.84</v>
      </c>
      <c r="F12" s="17">
        <v>10685.7</v>
      </c>
      <c r="G12" s="17">
        <v>8893.31</v>
      </c>
      <c r="H12" s="17">
        <v>23424.55</v>
      </c>
      <c r="I12" s="17">
        <v>20712.49</v>
      </c>
      <c r="J12" s="17">
        <v>16757.09</v>
      </c>
      <c r="K12" s="17">
        <v>21371.37</v>
      </c>
      <c r="L12" s="17">
        <v>22141.01</v>
      </c>
      <c r="M12" s="17">
        <v>34345.83</v>
      </c>
      <c r="N12" s="17">
        <v>30626.02</v>
      </c>
      <c r="O12" s="14">
        <f t="shared" si="0"/>
        <v>231103.25000000003</v>
      </c>
      <c r="Q12" s="14">
        <f t="shared" si="1"/>
        <v>25421.357500000002</v>
      </c>
      <c r="R12" s="14">
        <f t="shared" si="2"/>
        <v>50842.715000000004</v>
      </c>
      <c r="S12" s="14">
        <f t="shared" si="3"/>
        <v>39040.879</v>
      </c>
      <c r="T12" s="14">
        <f t="shared" si="4"/>
        <v>16567.821750000003</v>
      </c>
    </row>
    <row r="13" spans="1:20" ht="15">
      <c r="A13" s="8" t="s">
        <v>65</v>
      </c>
      <c r="B13" s="7" t="s">
        <v>66</v>
      </c>
      <c r="C13" s="17">
        <v>0</v>
      </c>
      <c r="D13" s="17">
        <v>0</v>
      </c>
      <c r="E13" s="17">
        <v>0</v>
      </c>
      <c r="F13" s="17">
        <v>0</v>
      </c>
      <c r="G13" s="17">
        <v>447.42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4">
        <f t="shared" si="0"/>
        <v>447.42</v>
      </c>
      <c r="Q13" s="14">
        <f t="shared" si="1"/>
        <v>49.2162</v>
      </c>
      <c r="R13" s="14">
        <f t="shared" si="2"/>
        <v>98.4324</v>
      </c>
      <c r="S13" s="14">
        <f t="shared" si="3"/>
        <v>105.1437</v>
      </c>
      <c r="T13" s="14">
        <f t="shared" si="4"/>
        <v>0</v>
      </c>
    </row>
    <row r="14" spans="1:20" ht="15">
      <c r="A14" s="8" t="s">
        <v>67</v>
      </c>
      <c r="B14" s="7" t="s">
        <v>68</v>
      </c>
      <c r="C14" s="17">
        <v>0</v>
      </c>
      <c r="D14" s="17">
        <v>0</v>
      </c>
      <c r="E14" s="17">
        <v>0</v>
      </c>
      <c r="F14" s="17">
        <v>0</v>
      </c>
      <c r="G14" s="17">
        <v>922.38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4">
        <f t="shared" si="0"/>
        <v>922.38</v>
      </c>
      <c r="Q14" s="14">
        <f t="shared" si="1"/>
        <v>101.4618</v>
      </c>
      <c r="R14" s="14">
        <f t="shared" si="2"/>
        <v>202.9236</v>
      </c>
      <c r="S14" s="14">
        <f t="shared" si="3"/>
        <v>216.7593</v>
      </c>
      <c r="T14" s="14">
        <f t="shared" si="4"/>
        <v>0</v>
      </c>
    </row>
    <row r="15" spans="1:20" ht="15">
      <c r="A15" s="8" t="s">
        <v>10</v>
      </c>
      <c r="B15" s="7" t="s">
        <v>11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23.85</v>
      </c>
      <c r="L15" s="17">
        <v>0</v>
      </c>
      <c r="M15" s="17">
        <v>0</v>
      </c>
      <c r="N15" s="17">
        <v>2538.16</v>
      </c>
      <c r="O15" s="14">
        <f t="shared" si="0"/>
        <v>2562.0099999999998</v>
      </c>
      <c r="Q15" s="14">
        <f t="shared" si="1"/>
        <v>281.8211</v>
      </c>
      <c r="R15" s="14">
        <f t="shared" si="2"/>
        <v>563.6422</v>
      </c>
      <c r="S15" s="14">
        <f t="shared" si="3"/>
        <v>5.60475</v>
      </c>
      <c r="T15" s="14">
        <f t="shared" si="4"/>
        <v>647.2307999999999</v>
      </c>
    </row>
    <row r="16" spans="1:20" ht="15">
      <c r="A16" s="8" t="s">
        <v>69</v>
      </c>
      <c r="B16" s="7" t="s">
        <v>70</v>
      </c>
      <c r="C16" s="17">
        <v>304.99</v>
      </c>
      <c r="D16" s="17">
        <v>8205.74</v>
      </c>
      <c r="E16" s="17">
        <v>0</v>
      </c>
      <c r="F16" s="17">
        <v>0</v>
      </c>
      <c r="G16" s="17">
        <v>0</v>
      </c>
      <c r="H16" s="17">
        <v>457.92</v>
      </c>
      <c r="I16" s="17">
        <v>0</v>
      </c>
      <c r="J16" s="17">
        <v>0</v>
      </c>
      <c r="K16" s="17">
        <v>0</v>
      </c>
      <c r="L16" s="17">
        <v>0</v>
      </c>
      <c r="M16" s="17">
        <v>701.2</v>
      </c>
      <c r="N16" s="17">
        <v>0</v>
      </c>
      <c r="O16" s="14">
        <f t="shared" si="0"/>
        <v>9669.85</v>
      </c>
      <c r="Q16" s="14">
        <f t="shared" si="1"/>
        <v>1063.6835</v>
      </c>
      <c r="R16" s="14">
        <f t="shared" si="2"/>
        <v>2127.367</v>
      </c>
      <c r="S16" s="14">
        <f t="shared" si="3"/>
        <v>2107.6327499999998</v>
      </c>
      <c r="T16" s="14">
        <f t="shared" si="4"/>
        <v>178.806</v>
      </c>
    </row>
    <row r="17" spans="1:20" ht="15">
      <c r="A17" s="8" t="s">
        <v>12</v>
      </c>
      <c r="B17" s="7" t="s">
        <v>13</v>
      </c>
      <c r="C17" s="17">
        <v>1390.94</v>
      </c>
      <c r="D17" s="17">
        <v>1711.46</v>
      </c>
      <c r="E17" s="17">
        <v>0</v>
      </c>
      <c r="F17" s="17">
        <v>1141.93</v>
      </c>
      <c r="G17" s="17">
        <v>131.66</v>
      </c>
      <c r="H17" s="17">
        <v>1725.78</v>
      </c>
      <c r="I17" s="17">
        <v>0</v>
      </c>
      <c r="J17" s="17">
        <v>1018.86</v>
      </c>
      <c r="K17" s="17">
        <v>1438.64</v>
      </c>
      <c r="L17" s="17">
        <v>400.68</v>
      </c>
      <c r="M17" s="17">
        <v>887.21</v>
      </c>
      <c r="N17" s="17">
        <v>0</v>
      </c>
      <c r="O17" s="14">
        <f t="shared" si="0"/>
        <v>9847.16</v>
      </c>
      <c r="Q17" s="14">
        <f t="shared" si="1"/>
        <v>1083.1876</v>
      </c>
      <c r="R17" s="14">
        <f t="shared" si="2"/>
        <v>2166.3752</v>
      </c>
      <c r="S17" s="14">
        <f t="shared" si="3"/>
        <v>2105.58825</v>
      </c>
      <c r="T17" s="14">
        <f t="shared" si="4"/>
        <v>226.23855</v>
      </c>
    </row>
    <row r="18" spans="1:20" ht="15">
      <c r="A18" s="8" t="s">
        <v>14</v>
      </c>
      <c r="B18" s="7" t="s">
        <v>15</v>
      </c>
      <c r="C18" s="17">
        <v>5915.47</v>
      </c>
      <c r="D18" s="17">
        <v>8209.22</v>
      </c>
      <c r="E18" s="17">
        <v>0</v>
      </c>
      <c r="F18" s="17">
        <v>7010.36</v>
      </c>
      <c r="G18" s="17">
        <v>945.64</v>
      </c>
      <c r="H18" s="17">
        <v>6192.11</v>
      </c>
      <c r="I18" s="17">
        <v>0</v>
      </c>
      <c r="J18" s="17">
        <v>9329.28</v>
      </c>
      <c r="K18" s="17">
        <v>9844</v>
      </c>
      <c r="L18" s="17">
        <v>0</v>
      </c>
      <c r="M18" s="17">
        <v>8413.79</v>
      </c>
      <c r="N18" s="17">
        <v>0</v>
      </c>
      <c r="O18" s="14">
        <f t="shared" si="0"/>
        <v>55859.87</v>
      </c>
      <c r="Q18" s="14">
        <f t="shared" si="1"/>
        <v>6144.5857000000005</v>
      </c>
      <c r="R18" s="14">
        <f t="shared" si="2"/>
        <v>12289.171400000001</v>
      </c>
      <c r="S18" s="14">
        <f t="shared" si="3"/>
        <v>11149.8288</v>
      </c>
      <c r="T18" s="14">
        <f t="shared" si="4"/>
        <v>2145.51645</v>
      </c>
    </row>
    <row r="19" spans="1:20" ht="15">
      <c r="A19" s="8" t="s">
        <v>16</v>
      </c>
      <c r="B19" s="7" t="s">
        <v>17</v>
      </c>
      <c r="C19" s="17">
        <v>8349.3</v>
      </c>
      <c r="D19" s="17">
        <v>7297.65</v>
      </c>
      <c r="E19" s="17">
        <v>12077.06</v>
      </c>
      <c r="F19" s="17">
        <v>11864.8</v>
      </c>
      <c r="G19" s="17">
        <v>13235.05</v>
      </c>
      <c r="H19" s="17">
        <v>12875.47</v>
      </c>
      <c r="I19" s="17">
        <v>13655.79</v>
      </c>
      <c r="J19" s="17">
        <v>14574.49</v>
      </c>
      <c r="K19" s="17">
        <v>14745.15</v>
      </c>
      <c r="L19" s="17">
        <v>15082.02</v>
      </c>
      <c r="M19" s="17">
        <v>15432.62</v>
      </c>
      <c r="N19" s="17">
        <v>20547.01</v>
      </c>
      <c r="O19" s="14">
        <f t="shared" si="0"/>
        <v>159736.41</v>
      </c>
      <c r="Q19" s="14">
        <f t="shared" si="1"/>
        <v>17571.005100000002</v>
      </c>
      <c r="R19" s="14">
        <f t="shared" si="2"/>
        <v>35142.010200000004</v>
      </c>
      <c r="S19" s="14">
        <f t="shared" si="3"/>
        <v>29082.843299999997</v>
      </c>
      <c r="T19" s="14">
        <f t="shared" si="4"/>
        <v>9174.80565</v>
      </c>
    </row>
    <row r="20" spans="1:20" ht="15">
      <c r="A20" s="8" t="s">
        <v>18</v>
      </c>
      <c r="B20" s="7" t="s">
        <v>19</v>
      </c>
      <c r="C20" s="17">
        <v>5287.85</v>
      </c>
      <c r="D20" s="17">
        <v>4653.3</v>
      </c>
      <c r="E20" s="17">
        <v>4653.3</v>
      </c>
      <c r="F20" s="17">
        <v>7826.01</v>
      </c>
      <c r="G20" s="17">
        <v>8672.07</v>
      </c>
      <c r="H20" s="17">
        <v>8299.8</v>
      </c>
      <c r="I20" s="17">
        <v>7826.01</v>
      </c>
      <c r="J20" s="17">
        <v>8672.07</v>
      </c>
      <c r="K20" s="17">
        <v>8672.07</v>
      </c>
      <c r="L20" s="17">
        <v>8672.07</v>
      </c>
      <c r="M20" s="17">
        <v>7826.01</v>
      </c>
      <c r="N20" s="17">
        <v>5287.85</v>
      </c>
      <c r="O20" s="14">
        <f t="shared" si="0"/>
        <v>86348.41</v>
      </c>
      <c r="Q20" s="14">
        <f t="shared" si="1"/>
        <v>9498.3251</v>
      </c>
      <c r="R20" s="14">
        <f t="shared" si="2"/>
        <v>18996.6502</v>
      </c>
      <c r="S20" s="14">
        <f t="shared" si="3"/>
        <v>17210.11925</v>
      </c>
      <c r="T20" s="14">
        <f t="shared" si="4"/>
        <v>3344.0343000000003</v>
      </c>
    </row>
    <row r="21" spans="1:20" ht="15">
      <c r="A21" s="8" t="s">
        <v>71</v>
      </c>
      <c r="B21" s="7" t="s">
        <v>72</v>
      </c>
      <c r="C21" s="17">
        <v>2791.98</v>
      </c>
      <c r="D21" s="17">
        <v>0</v>
      </c>
      <c r="E21" s="17">
        <v>2961.2</v>
      </c>
      <c r="F21" s="17">
        <v>0</v>
      </c>
      <c r="G21" s="17">
        <v>846.06</v>
      </c>
      <c r="H21" s="17">
        <v>1480.6</v>
      </c>
      <c r="I21" s="17">
        <v>634.54</v>
      </c>
      <c r="J21" s="17">
        <v>0</v>
      </c>
      <c r="K21" s="17">
        <v>634.54</v>
      </c>
      <c r="L21" s="17">
        <v>634.54</v>
      </c>
      <c r="M21" s="17">
        <v>0</v>
      </c>
      <c r="N21" s="17">
        <v>0</v>
      </c>
      <c r="O21" s="14">
        <f t="shared" si="0"/>
        <v>9983.460000000003</v>
      </c>
      <c r="Q21" s="14">
        <f t="shared" si="1"/>
        <v>1098.1806000000004</v>
      </c>
      <c r="R21" s="14">
        <f t="shared" si="2"/>
        <v>2196.3612000000007</v>
      </c>
      <c r="S21" s="14">
        <f t="shared" si="3"/>
        <v>2346.1131000000005</v>
      </c>
      <c r="T21" s="14">
        <f t="shared" si="4"/>
        <v>0</v>
      </c>
    </row>
    <row r="22" spans="1:20" ht="15">
      <c r="A22" s="8" t="s">
        <v>20</v>
      </c>
      <c r="B22" s="7" t="s">
        <v>21</v>
      </c>
      <c r="C22" s="17">
        <v>0</v>
      </c>
      <c r="D22" s="17">
        <v>4903.17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459.1</v>
      </c>
      <c r="M22" s="17">
        <v>0</v>
      </c>
      <c r="N22" s="17">
        <v>0</v>
      </c>
      <c r="O22" s="14">
        <f t="shared" si="0"/>
        <v>5362.27</v>
      </c>
      <c r="Q22" s="14">
        <f t="shared" si="1"/>
        <v>589.8497000000001</v>
      </c>
      <c r="R22" s="14">
        <f t="shared" si="2"/>
        <v>1179.6994000000002</v>
      </c>
      <c r="S22" s="14">
        <f t="shared" si="3"/>
        <v>1260.13345</v>
      </c>
      <c r="T22" s="14">
        <f t="shared" si="4"/>
        <v>0</v>
      </c>
    </row>
    <row r="23" spans="1:20" ht="15">
      <c r="A23" s="8" t="s">
        <v>26</v>
      </c>
      <c r="B23" s="7" t="s">
        <v>27</v>
      </c>
      <c r="C23" s="17">
        <v>20557.42</v>
      </c>
      <c r="D23" s="17">
        <v>22626.05</v>
      </c>
      <c r="E23" s="17">
        <v>18319.45</v>
      </c>
      <c r="F23" s="17">
        <v>22171.85</v>
      </c>
      <c r="G23" s="17">
        <v>21439.83</v>
      </c>
      <c r="H23" s="17">
        <v>23851.12</v>
      </c>
      <c r="I23" s="17">
        <v>23513.73</v>
      </c>
      <c r="J23" s="17">
        <v>26246.95</v>
      </c>
      <c r="K23" s="17">
        <v>26417.1</v>
      </c>
      <c r="L23" s="17">
        <v>25759.89</v>
      </c>
      <c r="M23" s="17">
        <v>26456.71</v>
      </c>
      <c r="N23" s="17">
        <v>25202.4</v>
      </c>
      <c r="O23" s="14">
        <f t="shared" si="0"/>
        <v>282562.5</v>
      </c>
      <c r="Q23" s="14">
        <f t="shared" si="1"/>
        <v>31081.875</v>
      </c>
      <c r="R23" s="14">
        <f t="shared" si="2"/>
        <v>62163.75</v>
      </c>
      <c r="S23" s="14">
        <f t="shared" si="3"/>
        <v>54262.29665</v>
      </c>
      <c r="T23" s="14">
        <f t="shared" si="4"/>
        <v>13173.07305</v>
      </c>
    </row>
    <row r="24" spans="1:20" ht="15">
      <c r="A24" s="8">
        <v>2010</v>
      </c>
      <c r="B24" s="7" t="s">
        <v>76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1056.33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905.43</v>
      </c>
      <c r="O24" s="14">
        <f t="shared" si="0"/>
        <v>1961.7599999999998</v>
      </c>
      <c r="Q24" s="14">
        <f t="shared" si="1"/>
        <v>215.79359999999997</v>
      </c>
      <c r="R24" s="14">
        <f t="shared" si="2"/>
        <v>431.58719999999994</v>
      </c>
      <c r="S24" s="14">
        <f t="shared" si="3"/>
        <v>248.23754999999997</v>
      </c>
      <c r="T24" s="14">
        <f t="shared" si="4"/>
        <v>230.88465</v>
      </c>
    </row>
    <row r="25" spans="1:20" ht="15">
      <c r="A25" s="8" t="s">
        <v>34</v>
      </c>
      <c r="B25" s="7" t="s">
        <v>35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404780.06</v>
      </c>
      <c r="O25" s="14">
        <f t="shared" si="0"/>
        <v>404780.06</v>
      </c>
      <c r="Q25" s="14">
        <f t="shared" si="1"/>
        <v>44525.8066</v>
      </c>
      <c r="R25" s="14">
        <f t="shared" si="2"/>
        <v>89051.6132</v>
      </c>
      <c r="S25" s="14">
        <f>(C25+D25+E25+F25+G25+H25+I25+J25+K25+L25)*23.5%</f>
        <v>0</v>
      </c>
      <c r="T25" s="14">
        <f>(M25+N25)*25.5%</f>
        <v>103218.91530000001</v>
      </c>
    </row>
    <row r="26" spans="1:20" ht="15">
      <c r="A26" s="8" t="s">
        <v>36</v>
      </c>
      <c r="B26" s="7" t="s">
        <v>37</v>
      </c>
      <c r="C26" s="17">
        <v>423027.13</v>
      </c>
      <c r="D26" s="17">
        <v>904.6</v>
      </c>
      <c r="E26" s="17">
        <v>8408.75</v>
      </c>
      <c r="F26" s="17">
        <v>8962.58</v>
      </c>
      <c r="G26" s="17">
        <v>8937.58</v>
      </c>
      <c r="H26" s="17">
        <v>19989.49</v>
      </c>
      <c r="I26" s="17">
        <v>10560.68</v>
      </c>
      <c r="J26" s="17">
        <v>16501.65</v>
      </c>
      <c r="K26" s="17">
        <v>15282.22</v>
      </c>
      <c r="L26" s="17">
        <v>15005.11</v>
      </c>
      <c r="M26" s="17">
        <v>14557.25</v>
      </c>
      <c r="N26" s="17">
        <v>19600.83</v>
      </c>
      <c r="O26" s="14">
        <f t="shared" si="0"/>
        <v>561737.87</v>
      </c>
      <c r="Q26" s="14">
        <f>O26*11%</f>
        <v>61791.1657</v>
      </c>
      <c r="R26" s="14">
        <f t="shared" si="2"/>
        <v>123582.3314</v>
      </c>
      <c r="S26" s="14">
        <f t="shared" si="3"/>
        <v>123981.25065</v>
      </c>
      <c r="T26" s="14">
        <f t="shared" si="4"/>
        <v>8710.3104</v>
      </c>
    </row>
    <row r="27" spans="1:20" ht="15">
      <c r="A27" s="8" t="s">
        <v>38</v>
      </c>
      <c r="B27" s="7" t="s">
        <v>39</v>
      </c>
      <c r="C27" s="17">
        <v>11745.76</v>
      </c>
      <c r="D27" s="17">
        <v>16710.73</v>
      </c>
      <c r="E27" s="17">
        <v>15798.01</v>
      </c>
      <c r="F27" s="17">
        <v>16981.44</v>
      </c>
      <c r="G27" s="17">
        <v>18811.95</v>
      </c>
      <c r="H27" s="17">
        <v>22591.03</v>
      </c>
      <c r="I27" s="17">
        <v>14181.1</v>
      </c>
      <c r="J27" s="17">
        <v>8744.19</v>
      </c>
      <c r="K27" s="17">
        <v>11762.49</v>
      </c>
      <c r="L27" s="17">
        <v>8809.15</v>
      </c>
      <c r="M27" s="17">
        <v>3771.05</v>
      </c>
      <c r="N27" s="17">
        <v>14875.92</v>
      </c>
      <c r="O27" s="14">
        <f t="shared" si="0"/>
        <v>164782.82</v>
      </c>
      <c r="Q27" s="14">
        <f t="shared" si="1"/>
        <v>18126.1102</v>
      </c>
      <c r="R27" s="14">
        <f>O27*22%</f>
        <v>36252.2204</v>
      </c>
      <c r="S27" s="14">
        <f t="shared" si="3"/>
        <v>34341.92475</v>
      </c>
      <c r="T27" s="14">
        <f t="shared" si="4"/>
        <v>4754.97735</v>
      </c>
    </row>
    <row r="28" spans="1:20" ht="15">
      <c r="A28" s="8" t="s">
        <v>40</v>
      </c>
      <c r="B28" s="7" t="s">
        <v>41</v>
      </c>
      <c r="C28" s="17">
        <v>5616.2</v>
      </c>
      <c r="D28" s="17">
        <v>12100.52</v>
      </c>
      <c r="E28" s="17">
        <v>12213.47</v>
      </c>
      <c r="F28" s="17">
        <v>18559.03</v>
      </c>
      <c r="G28" s="17">
        <v>9497.4</v>
      </c>
      <c r="H28" s="17">
        <v>14544.81</v>
      </c>
      <c r="I28" s="17">
        <v>9394.48</v>
      </c>
      <c r="J28" s="17">
        <v>8647.71</v>
      </c>
      <c r="K28" s="17">
        <v>5820.73</v>
      </c>
      <c r="L28" s="17">
        <v>8438.6</v>
      </c>
      <c r="M28" s="17">
        <v>5920.21</v>
      </c>
      <c r="N28" s="17">
        <v>7114.6</v>
      </c>
      <c r="O28" s="14">
        <f t="shared" si="0"/>
        <v>117867.76000000001</v>
      </c>
      <c r="Q28" s="14">
        <f>O28*11%</f>
        <v>12965.4536</v>
      </c>
      <c r="R28" s="14">
        <f t="shared" si="2"/>
        <v>25930.9072</v>
      </c>
      <c r="S28" s="14">
        <f t="shared" si="3"/>
        <v>24635.74325</v>
      </c>
      <c r="T28" s="14">
        <f t="shared" si="4"/>
        <v>3323.8765500000004</v>
      </c>
    </row>
    <row r="29" spans="1:21" s="3" customFormat="1" ht="15">
      <c r="A29" s="20" t="s">
        <v>57</v>
      </c>
      <c r="B29" s="20"/>
      <c r="C29" s="5">
        <f>SUM(C7:C28)</f>
        <v>518215.09</v>
      </c>
      <c r="D29" s="5">
        <f aca="true" t="shared" si="5" ref="D29:N29">SUM(D7:D28)</f>
        <v>112590.23000000001</v>
      </c>
      <c r="E29" s="5">
        <f t="shared" si="5"/>
        <v>109840.92</v>
      </c>
      <c r="F29" s="5">
        <f t="shared" si="5"/>
        <v>119231.8</v>
      </c>
      <c r="G29" s="5">
        <f t="shared" si="5"/>
        <v>114194.54999999999</v>
      </c>
      <c r="H29" s="5">
        <f t="shared" si="5"/>
        <v>152953.66999999998</v>
      </c>
      <c r="I29" s="5">
        <f t="shared" si="5"/>
        <v>119037.25000000001</v>
      </c>
      <c r="J29" s="5">
        <f t="shared" si="5"/>
        <v>127429.41999999998</v>
      </c>
      <c r="K29" s="5">
        <f t="shared" si="5"/>
        <v>132790.99</v>
      </c>
      <c r="L29" s="5">
        <f t="shared" si="5"/>
        <v>126846.68999999999</v>
      </c>
      <c r="M29" s="5">
        <f>SUM(M7:M28)</f>
        <v>135955</v>
      </c>
      <c r="N29" s="5">
        <f t="shared" si="5"/>
        <v>549246.75</v>
      </c>
      <c r="O29" s="5">
        <f t="shared" si="0"/>
        <v>2318332.36</v>
      </c>
      <c r="P29" s="15"/>
      <c r="Q29" s="5">
        <f t="shared" si="1"/>
        <v>255016.55959999998</v>
      </c>
      <c r="R29" s="5">
        <f t="shared" si="2"/>
        <v>510033.11919999996</v>
      </c>
      <c r="S29" s="5">
        <f>SUM(S7:S28)</f>
        <v>383785.69335</v>
      </c>
      <c r="T29" s="5">
        <f>SUM(T7:T28)</f>
        <v>174726.44624999998</v>
      </c>
      <c r="U29" s="2"/>
    </row>
  </sheetData>
  <sheetProtection/>
  <mergeCells count="3">
    <mergeCell ref="C1:O2"/>
    <mergeCell ref="C3:O4"/>
    <mergeCell ref="A29:B29"/>
  </mergeCells>
  <printOptions/>
  <pageMargins left="0.511811024" right="0.511811024" top="0.787401575" bottom="0.787401575" header="0.31496062" footer="0.31496062"/>
  <pageSetup orientation="portrait" paperSize="9"/>
  <ignoredErrors>
    <ignoredError sqref="A7:A2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="98" zoomScaleNormal="98" zoomScalePageLayoutView="0" workbookViewId="0" topLeftCell="A1">
      <selection activeCell="C10" sqref="C10"/>
    </sheetView>
  </sheetViews>
  <sheetFormatPr defaultColWidth="9.140625" defaultRowHeight="15"/>
  <cols>
    <col min="1" max="1" width="7.7109375" style="9" bestFit="1" customWidth="1"/>
    <col min="2" max="2" width="28.7109375" style="9" bestFit="1" customWidth="1"/>
    <col min="3" max="11" width="11.28125" style="11" bestFit="1" customWidth="1"/>
    <col min="12" max="12" width="14.421875" style="11" customWidth="1"/>
    <col min="13" max="13" width="2.140625" style="9" customWidth="1"/>
    <col min="14" max="14" width="13.8515625" style="11" customWidth="1"/>
    <col min="15" max="15" width="10.7109375" style="11" customWidth="1"/>
    <col min="16" max="16" width="13.140625" style="11" customWidth="1"/>
    <col min="17" max="17" width="9.140625" style="1" customWidth="1"/>
  </cols>
  <sheetData>
    <row r="1" spans="2:12" ht="15.75">
      <c r="B1" s="10"/>
      <c r="C1" s="18" t="s">
        <v>59</v>
      </c>
      <c r="D1" s="18"/>
      <c r="E1" s="18"/>
      <c r="F1" s="18"/>
      <c r="G1" s="18"/>
      <c r="H1" s="18"/>
      <c r="I1" s="18"/>
      <c r="J1" s="18"/>
      <c r="K1" s="18"/>
      <c r="L1" s="18"/>
    </row>
    <row r="2" spans="3:12" ht="9" customHeight="1"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3:12" ht="15.75" customHeight="1">
      <c r="C3" s="19" t="s">
        <v>58</v>
      </c>
      <c r="D3" s="19"/>
      <c r="E3" s="19"/>
      <c r="F3" s="19"/>
      <c r="G3" s="19"/>
      <c r="H3" s="19"/>
      <c r="I3" s="19"/>
      <c r="J3" s="19"/>
      <c r="K3" s="19"/>
      <c r="L3" s="19"/>
    </row>
    <row r="4" spans="3:12" ht="10.5" customHeight="1"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6" ht="30" customHeight="1">
      <c r="A6" s="4" t="s">
        <v>42</v>
      </c>
      <c r="B6" s="4" t="s">
        <v>43</v>
      </c>
      <c r="C6" s="6" t="s">
        <v>44</v>
      </c>
      <c r="D6" s="6" t="s">
        <v>45</v>
      </c>
      <c r="E6" s="6" t="s">
        <v>46</v>
      </c>
      <c r="F6" s="6" t="s">
        <v>47</v>
      </c>
      <c r="G6" s="6" t="s">
        <v>48</v>
      </c>
      <c r="H6" s="6" t="s">
        <v>49</v>
      </c>
      <c r="I6" s="6" t="s">
        <v>50</v>
      </c>
      <c r="J6" s="6" t="s">
        <v>51</v>
      </c>
      <c r="K6" s="6" t="s">
        <v>52</v>
      </c>
      <c r="L6" s="6" t="s">
        <v>53</v>
      </c>
      <c r="N6" s="16" t="s">
        <v>54</v>
      </c>
      <c r="O6" s="16" t="s">
        <v>55</v>
      </c>
      <c r="P6" s="16" t="s">
        <v>56</v>
      </c>
    </row>
    <row r="7" spans="1:16" ht="15">
      <c r="A7" s="12" t="s">
        <v>0</v>
      </c>
      <c r="B7" s="13" t="s">
        <v>1</v>
      </c>
      <c r="C7" s="14">
        <v>9640.33</v>
      </c>
      <c r="D7" s="14">
        <v>9583.76</v>
      </c>
      <c r="E7" s="14">
        <v>7923.93</v>
      </c>
      <c r="F7" s="14">
        <v>7994.71</v>
      </c>
      <c r="G7" s="14">
        <v>9016.08</v>
      </c>
      <c r="H7" s="14">
        <v>9165.13</v>
      </c>
      <c r="I7" s="14">
        <v>8978.86</v>
      </c>
      <c r="J7" s="14">
        <v>8800.35</v>
      </c>
      <c r="K7" s="14">
        <v>9569.45</v>
      </c>
      <c r="L7" s="14">
        <f>SUM(C7:K7)</f>
        <v>80672.6</v>
      </c>
      <c r="N7" s="14">
        <f>L7*11%</f>
        <v>8873.986</v>
      </c>
      <c r="O7" s="14">
        <f>L7*22%</f>
        <v>17747.972</v>
      </c>
      <c r="P7" s="14">
        <f>L7*25.5%</f>
        <v>20571.513000000003</v>
      </c>
    </row>
    <row r="8" spans="1:16" ht="15">
      <c r="A8" s="12" t="s">
        <v>2</v>
      </c>
      <c r="B8" s="13" t="s">
        <v>3</v>
      </c>
      <c r="C8" s="14">
        <v>0</v>
      </c>
      <c r="D8" s="14">
        <v>0</v>
      </c>
      <c r="E8" s="14">
        <v>0</v>
      </c>
      <c r="F8" s="14">
        <v>0</v>
      </c>
      <c r="G8" s="14">
        <v>1184.68</v>
      </c>
      <c r="H8" s="14">
        <v>0</v>
      </c>
      <c r="I8" s="14">
        <v>0</v>
      </c>
      <c r="J8" s="14">
        <v>148.06</v>
      </c>
      <c r="K8" s="14">
        <v>0</v>
      </c>
      <c r="L8" s="14">
        <f aca="true" t="shared" si="0" ref="L8:L28">SUM(C8:K8)</f>
        <v>1332.74</v>
      </c>
      <c r="N8" s="14">
        <f aca="true" t="shared" si="1" ref="N8:N28">L8*11%</f>
        <v>146.6014</v>
      </c>
      <c r="O8" s="14">
        <f aca="true" t="shared" si="2" ref="O8:O28">L8*22%</f>
        <v>293.2028</v>
      </c>
      <c r="P8" s="14">
        <f aca="true" t="shared" si="3" ref="P8:P28">L8*25.5%</f>
        <v>339.8487</v>
      </c>
    </row>
    <row r="9" spans="1:16" ht="15">
      <c r="A9" s="12" t="s">
        <v>4</v>
      </c>
      <c r="B9" s="13" t="s">
        <v>5</v>
      </c>
      <c r="C9" s="14">
        <v>10000</v>
      </c>
      <c r="D9" s="14">
        <v>6000</v>
      </c>
      <c r="E9" s="14">
        <v>0</v>
      </c>
      <c r="F9" s="14">
        <v>0</v>
      </c>
      <c r="G9" s="14">
        <v>10000</v>
      </c>
      <c r="H9" s="14">
        <v>13000</v>
      </c>
      <c r="I9" s="14">
        <v>11000</v>
      </c>
      <c r="J9" s="14">
        <v>0</v>
      </c>
      <c r="K9" s="14">
        <v>8000</v>
      </c>
      <c r="L9" s="14">
        <f t="shared" si="0"/>
        <v>58000</v>
      </c>
      <c r="N9" s="14">
        <f t="shared" si="1"/>
        <v>6380</v>
      </c>
      <c r="O9" s="14">
        <f t="shared" si="2"/>
        <v>12760</v>
      </c>
      <c r="P9" s="14">
        <f t="shared" si="3"/>
        <v>14790</v>
      </c>
    </row>
    <row r="10" spans="1:16" ht="15">
      <c r="A10" s="12" t="s">
        <v>6</v>
      </c>
      <c r="B10" s="13" t="s">
        <v>7</v>
      </c>
      <c r="C10" s="14">
        <v>27192.97</v>
      </c>
      <c r="D10" s="14">
        <v>22048.78</v>
      </c>
      <c r="E10" s="14">
        <v>20393.87</v>
      </c>
      <c r="F10" s="14">
        <v>43910.63</v>
      </c>
      <c r="G10" s="14">
        <v>33480.55</v>
      </c>
      <c r="H10" s="14">
        <v>57145.62</v>
      </c>
      <c r="I10" s="14">
        <v>61116.89</v>
      </c>
      <c r="J10" s="14">
        <v>42689.02</v>
      </c>
      <c r="K10" s="14">
        <v>48941.44</v>
      </c>
      <c r="L10" s="14">
        <f t="shared" si="0"/>
        <v>356919.77</v>
      </c>
      <c r="N10" s="14">
        <f t="shared" si="1"/>
        <v>39261.1747</v>
      </c>
      <c r="O10" s="14">
        <f t="shared" si="2"/>
        <v>78522.3494</v>
      </c>
      <c r="P10" s="14">
        <f t="shared" si="3"/>
        <v>91014.54135</v>
      </c>
    </row>
    <row r="11" spans="1:16" ht="15">
      <c r="A11" s="12" t="s">
        <v>8</v>
      </c>
      <c r="B11" s="13" t="s">
        <v>9</v>
      </c>
      <c r="C11" s="14">
        <v>0</v>
      </c>
      <c r="D11" s="14">
        <v>0</v>
      </c>
      <c r="E11" s="14">
        <v>0</v>
      </c>
      <c r="F11" s="14">
        <v>0</v>
      </c>
      <c r="G11" s="14">
        <v>8000</v>
      </c>
      <c r="H11" s="14">
        <v>8000</v>
      </c>
      <c r="I11" s="14">
        <v>0</v>
      </c>
      <c r="J11" s="14">
        <v>0</v>
      </c>
      <c r="K11" s="14">
        <v>8000</v>
      </c>
      <c r="L11" s="14">
        <f t="shared" si="0"/>
        <v>24000</v>
      </c>
      <c r="N11" s="14">
        <f t="shared" si="1"/>
        <v>2640</v>
      </c>
      <c r="O11" s="14">
        <f t="shared" si="2"/>
        <v>5280</v>
      </c>
      <c r="P11" s="14">
        <f t="shared" si="3"/>
        <v>6120</v>
      </c>
    </row>
    <row r="12" spans="1:16" ht="15">
      <c r="A12" s="12" t="s">
        <v>10</v>
      </c>
      <c r="B12" s="13" t="s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471.81</v>
      </c>
      <c r="J12" s="14">
        <v>0</v>
      </c>
      <c r="K12" s="14">
        <v>0</v>
      </c>
      <c r="L12" s="14">
        <f t="shared" si="0"/>
        <v>471.81</v>
      </c>
      <c r="N12" s="14">
        <f t="shared" si="1"/>
        <v>51.8991</v>
      </c>
      <c r="O12" s="14">
        <f t="shared" si="2"/>
        <v>103.7982</v>
      </c>
      <c r="P12" s="14">
        <f t="shared" si="3"/>
        <v>120.31155</v>
      </c>
    </row>
    <row r="13" spans="1:16" ht="15">
      <c r="A13" s="12" t="s">
        <v>12</v>
      </c>
      <c r="B13" s="13" t="s">
        <v>13</v>
      </c>
      <c r="C13" s="14">
        <v>1419.14</v>
      </c>
      <c r="D13" s="14">
        <v>1832.3</v>
      </c>
      <c r="E13" s="14">
        <v>0</v>
      </c>
      <c r="F13" s="14">
        <v>1850.28</v>
      </c>
      <c r="G13" s="14">
        <v>281.43</v>
      </c>
      <c r="H13" s="14">
        <v>1700.57</v>
      </c>
      <c r="I13" s="14">
        <v>374.25</v>
      </c>
      <c r="J13" s="14">
        <v>1559.87</v>
      </c>
      <c r="K13" s="14">
        <v>1458.07</v>
      </c>
      <c r="L13" s="14">
        <f t="shared" si="0"/>
        <v>10475.91</v>
      </c>
      <c r="N13" s="14">
        <f t="shared" si="1"/>
        <v>1152.3500999999999</v>
      </c>
      <c r="O13" s="14">
        <f t="shared" si="2"/>
        <v>2304.7001999999998</v>
      </c>
      <c r="P13" s="14">
        <f t="shared" si="3"/>
        <v>2671.35705</v>
      </c>
    </row>
    <row r="14" spans="1:16" ht="15">
      <c r="A14" s="12" t="s">
        <v>14</v>
      </c>
      <c r="B14" s="13" t="s">
        <v>15</v>
      </c>
      <c r="C14" s="14">
        <v>7595.55</v>
      </c>
      <c r="D14" s="14">
        <v>10878.57</v>
      </c>
      <c r="E14" s="14">
        <v>0</v>
      </c>
      <c r="F14" s="14">
        <v>8168.99</v>
      </c>
      <c r="G14" s="14">
        <v>1695.12</v>
      </c>
      <c r="H14" s="14">
        <v>7162.92</v>
      </c>
      <c r="I14" s="14">
        <v>0</v>
      </c>
      <c r="J14" s="14">
        <v>11616.27</v>
      </c>
      <c r="K14" s="14">
        <v>10745.41</v>
      </c>
      <c r="L14" s="14">
        <f t="shared" si="0"/>
        <v>57862.83</v>
      </c>
      <c r="N14" s="14">
        <f t="shared" si="1"/>
        <v>6364.911300000001</v>
      </c>
      <c r="O14" s="14">
        <f t="shared" si="2"/>
        <v>12729.822600000001</v>
      </c>
      <c r="P14" s="14">
        <f t="shared" si="3"/>
        <v>14755.02165</v>
      </c>
    </row>
    <row r="15" spans="1:16" ht="15">
      <c r="A15" s="12" t="s">
        <v>16</v>
      </c>
      <c r="B15" s="13" t="s">
        <v>17</v>
      </c>
      <c r="C15" s="14">
        <v>19932.34</v>
      </c>
      <c r="D15" s="14">
        <v>17910.38</v>
      </c>
      <c r="E15" s="14">
        <v>18332.04</v>
      </c>
      <c r="F15" s="14">
        <v>20017.15</v>
      </c>
      <c r="G15" s="14">
        <v>21043.45</v>
      </c>
      <c r="H15" s="14">
        <v>20977.24</v>
      </c>
      <c r="I15" s="14">
        <v>21641.57</v>
      </c>
      <c r="J15" s="14">
        <v>20032.61</v>
      </c>
      <c r="K15" s="14">
        <v>19595.49</v>
      </c>
      <c r="L15" s="14">
        <f t="shared" si="0"/>
        <v>179482.27000000002</v>
      </c>
      <c r="N15" s="14">
        <f t="shared" si="1"/>
        <v>19743.049700000003</v>
      </c>
      <c r="O15" s="14">
        <f t="shared" si="2"/>
        <v>39486.09940000001</v>
      </c>
      <c r="P15" s="14">
        <f t="shared" si="3"/>
        <v>45767.97885000001</v>
      </c>
    </row>
    <row r="16" spans="1:16" ht="15">
      <c r="A16" s="12" t="s">
        <v>18</v>
      </c>
      <c r="B16" s="13" t="s">
        <v>19</v>
      </c>
      <c r="C16" s="14">
        <v>7826.01</v>
      </c>
      <c r="D16" s="14">
        <v>7191.47</v>
      </c>
      <c r="E16" s="14">
        <v>7826.01</v>
      </c>
      <c r="F16" s="14">
        <v>7826.01</v>
      </c>
      <c r="G16" s="14">
        <v>7826.01</v>
      </c>
      <c r="H16" s="14">
        <v>6979.95</v>
      </c>
      <c r="I16" s="14">
        <v>7826.01</v>
      </c>
      <c r="J16" s="14">
        <v>7826.01</v>
      </c>
      <c r="K16" s="14">
        <v>8608.62</v>
      </c>
      <c r="L16" s="14">
        <f t="shared" si="0"/>
        <v>69736.1</v>
      </c>
      <c r="N16" s="14">
        <f t="shared" si="1"/>
        <v>7670.9710000000005</v>
      </c>
      <c r="O16" s="14">
        <f t="shared" si="2"/>
        <v>15341.942000000001</v>
      </c>
      <c r="P16" s="14">
        <f t="shared" si="3"/>
        <v>17782.7055</v>
      </c>
    </row>
    <row r="17" spans="1:16" ht="15">
      <c r="A17" s="12" t="s">
        <v>20</v>
      </c>
      <c r="B17" s="13" t="s">
        <v>21</v>
      </c>
      <c r="C17" s="14">
        <v>0</v>
      </c>
      <c r="D17" s="14">
        <v>0</v>
      </c>
      <c r="E17" s="14">
        <v>0</v>
      </c>
      <c r="F17" s="14">
        <v>516.59</v>
      </c>
      <c r="G17" s="14">
        <v>0</v>
      </c>
      <c r="H17" s="14">
        <v>0</v>
      </c>
      <c r="I17" s="14">
        <v>0</v>
      </c>
      <c r="J17" s="14">
        <v>102.17</v>
      </c>
      <c r="K17" s="14">
        <v>0</v>
      </c>
      <c r="L17" s="14">
        <f t="shared" si="0"/>
        <v>618.76</v>
      </c>
      <c r="N17" s="14">
        <f t="shared" si="1"/>
        <v>68.0636</v>
      </c>
      <c r="O17" s="14">
        <f t="shared" si="2"/>
        <v>136.1272</v>
      </c>
      <c r="P17" s="14">
        <f t="shared" si="3"/>
        <v>157.7838</v>
      </c>
    </row>
    <row r="18" spans="1:16" ht="15">
      <c r="A18" s="12" t="s">
        <v>22</v>
      </c>
      <c r="B18" s="13" t="s">
        <v>23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985.9</v>
      </c>
      <c r="I18" s="14">
        <v>0</v>
      </c>
      <c r="J18" s="14">
        <v>0</v>
      </c>
      <c r="K18" s="14">
        <v>0</v>
      </c>
      <c r="L18" s="14">
        <f t="shared" si="0"/>
        <v>985.9</v>
      </c>
      <c r="N18" s="14">
        <f t="shared" si="1"/>
        <v>108.449</v>
      </c>
      <c r="O18" s="14">
        <f t="shared" si="2"/>
        <v>216.898</v>
      </c>
      <c r="P18" s="14">
        <f t="shared" si="3"/>
        <v>251.40449999999998</v>
      </c>
    </row>
    <row r="19" spans="1:16" ht="15">
      <c r="A19" s="12" t="s">
        <v>24</v>
      </c>
      <c r="B19" s="13" t="s">
        <v>25</v>
      </c>
      <c r="C19" s="14">
        <v>925.9</v>
      </c>
      <c r="D19" s="14">
        <v>925.9</v>
      </c>
      <c r="E19" s="14">
        <v>925.9</v>
      </c>
      <c r="F19" s="14">
        <v>925.9</v>
      </c>
      <c r="G19" s="14">
        <v>925.9</v>
      </c>
      <c r="H19" s="14">
        <v>925.9</v>
      </c>
      <c r="I19" s="14">
        <v>925.9</v>
      </c>
      <c r="J19" s="14">
        <v>925.9</v>
      </c>
      <c r="K19" s="14">
        <v>1010.5</v>
      </c>
      <c r="L19" s="14">
        <f t="shared" si="0"/>
        <v>8417.699999999999</v>
      </c>
      <c r="N19" s="14">
        <f t="shared" si="1"/>
        <v>925.9469999999999</v>
      </c>
      <c r="O19" s="14">
        <f t="shared" si="2"/>
        <v>1851.8939999999998</v>
      </c>
      <c r="P19" s="14">
        <f t="shared" si="3"/>
        <v>2146.5134999999996</v>
      </c>
    </row>
    <row r="20" spans="1:16" ht="15">
      <c r="A20" s="12" t="s">
        <v>26</v>
      </c>
      <c r="B20" s="13" t="s">
        <v>27</v>
      </c>
      <c r="C20" s="14">
        <v>24879.62</v>
      </c>
      <c r="D20" s="14">
        <v>25557.37</v>
      </c>
      <c r="E20" s="14">
        <v>22287.18</v>
      </c>
      <c r="F20" s="14">
        <v>25137.72</v>
      </c>
      <c r="G20" s="14">
        <v>29307.21</v>
      </c>
      <c r="H20" s="14">
        <v>29073.93</v>
      </c>
      <c r="I20" s="14">
        <v>26818.98</v>
      </c>
      <c r="J20" s="14">
        <v>26016.42</v>
      </c>
      <c r="K20" s="14">
        <v>30087.22</v>
      </c>
      <c r="L20" s="14">
        <f t="shared" si="0"/>
        <v>239165.65</v>
      </c>
      <c r="N20" s="14">
        <f t="shared" si="1"/>
        <v>26308.2215</v>
      </c>
      <c r="O20" s="14">
        <f t="shared" si="2"/>
        <v>52616.443</v>
      </c>
      <c r="P20" s="14">
        <f t="shared" si="3"/>
        <v>60987.24075</v>
      </c>
    </row>
    <row r="21" spans="1:16" ht="15">
      <c r="A21" s="12" t="s">
        <v>28</v>
      </c>
      <c r="B21" s="13" t="s">
        <v>29</v>
      </c>
      <c r="C21" s="14">
        <v>0</v>
      </c>
      <c r="D21" s="14">
        <v>366.76</v>
      </c>
      <c r="E21" s="14">
        <v>0</v>
      </c>
      <c r="F21" s="14">
        <v>0</v>
      </c>
      <c r="G21" s="14">
        <v>1746.5</v>
      </c>
      <c r="H21" s="14">
        <v>114.77</v>
      </c>
      <c r="I21" s="14">
        <v>0</v>
      </c>
      <c r="J21" s="14">
        <v>0</v>
      </c>
      <c r="K21" s="14">
        <v>0</v>
      </c>
      <c r="L21" s="14">
        <f t="shared" si="0"/>
        <v>2228.03</v>
      </c>
      <c r="N21" s="14">
        <f t="shared" si="1"/>
        <v>245.08330000000004</v>
      </c>
      <c r="O21" s="14">
        <f t="shared" si="2"/>
        <v>490.1666000000001</v>
      </c>
      <c r="P21" s="14">
        <f t="shared" si="3"/>
        <v>568.1476500000001</v>
      </c>
    </row>
    <row r="22" spans="1:16" ht="15">
      <c r="A22" s="12" t="s">
        <v>30</v>
      </c>
      <c r="B22" s="13" t="s">
        <v>31</v>
      </c>
      <c r="C22" s="14">
        <v>648.64</v>
      </c>
      <c r="D22" s="14">
        <v>482.37</v>
      </c>
      <c r="E22" s="14">
        <v>633.13</v>
      </c>
      <c r="F22" s="14">
        <v>982.47</v>
      </c>
      <c r="G22" s="14">
        <v>1720.35</v>
      </c>
      <c r="H22" s="14">
        <v>0</v>
      </c>
      <c r="I22" s="14">
        <v>607.12</v>
      </c>
      <c r="J22" s="14">
        <v>1489</v>
      </c>
      <c r="K22" s="14">
        <v>1686.21</v>
      </c>
      <c r="L22" s="14">
        <f t="shared" si="0"/>
        <v>8249.289999999999</v>
      </c>
      <c r="N22" s="14">
        <f t="shared" si="1"/>
        <v>907.4218999999999</v>
      </c>
      <c r="O22" s="14">
        <f t="shared" si="2"/>
        <v>1814.8437999999999</v>
      </c>
      <c r="P22" s="14">
        <f t="shared" si="3"/>
        <v>2103.56895</v>
      </c>
    </row>
    <row r="23" spans="1:16" ht="15">
      <c r="A23" s="12" t="s">
        <v>32</v>
      </c>
      <c r="B23" s="13" t="s">
        <v>33</v>
      </c>
      <c r="C23" s="14">
        <v>0</v>
      </c>
      <c r="D23" s="14">
        <v>2513.2</v>
      </c>
      <c r="E23" s="14">
        <v>1092.88</v>
      </c>
      <c r="F23" s="14">
        <v>1031.27</v>
      </c>
      <c r="G23" s="14">
        <v>1124.1</v>
      </c>
      <c r="H23" s="14">
        <v>3540.96</v>
      </c>
      <c r="I23" s="14">
        <v>1480.37</v>
      </c>
      <c r="J23" s="14">
        <v>5625.12</v>
      </c>
      <c r="K23" s="14">
        <v>3008.49</v>
      </c>
      <c r="L23" s="14">
        <f t="shared" si="0"/>
        <v>19416.39</v>
      </c>
      <c r="N23" s="14">
        <f t="shared" si="1"/>
        <v>2135.8029</v>
      </c>
      <c r="O23" s="14">
        <f t="shared" si="2"/>
        <v>4271.6058</v>
      </c>
      <c r="P23" s="14">
        <f t="shared" si="3"/>
        <v>4951.17945</v>
      </c>
    </row>
    <row r="24" spans="1:16" ht="15">
      <c r="A24" s="12" t="s">
        <v>34</v>
      </c>
      <c r="B24" s="13" t="s">
        <v>35</v>
      </c>
      <c r="C24" s="14">
        <v>2267.4</v>
      </c>
      <c r="D24" s="14">
        <v>4934.33</v>
      </c>
      <c r="E24" s="14">
        <v>12197.93</v>
      </c>
      <c r="F24" s="14">
        <v>9350.44</v>
      </c>
      <c r="G24" s="14">
        <v>16150.99</v>
      </c>
      <c r="H24" s="14">
        <v>20341.65</v>
      </c>
      <c r="I24" s="14">
        <v>12762.55</v>
      </c>
      <c r="J24" s="14">
        <v>18796.84</v>
      </c>
      <c r="K24" s="14">
        <v>17834.66</v>
      </c>
      <c r="L24" s="14">
        <f t="shared" si="0"/>
        <v>114636.79</v>
      </c>
      <c r="N24" s="14">
        <f t="shared" si="1"/>
        <v>12610.0469</v>
      </c>
      <c r="O24" s="14">
        <f t="shared" si="2"/>
        <v>25220.0938</v>
      </c>
      <c r="P24" s="14">
        <f t="shared" si="3"/>
        <v>29232.381449999997</v>
      </c>
    </row>
    <row r="25" spans="1:16" ht="15">
      <c r="A25" s="12" t="s">
        <v>36</v>
      </c>
      <c r="B25" s="13" t="s">
        <v>37</v>
      </c>
      <c r="C25" s="14">
        <v>6025.68</v>
      </c>
      <c r="D25" s="14">
        <v>12847.54</v>
      </c>
      <c r="E25" s="14">
        <v>15441.63</v>
      </c>
      <c r="F25" s="14">
        <v>13857.52</v>
      </c>
      <c r="G25" s="14">
        <v>9704.65</v>
      </c>
      <c r="H25" s="14">
        <v>16987.32</v>
      </c>
      <c r="I25" s="14">
        <v>15027.05</v>
      </c>
      <c r="J25" s="14">
        <v>20209.76</v>
      </c>
      <c r="K25" s="14">
        <v>8997.28</v>
      </c>
      <c r="L25" s="14">
        <f t="shared" si="0"/>
        <v>119098.43</v>
      </c>
      <c r="N25" s="14">
        <f t="shared" si="1"/>
        <v>13100.827299999999</v>
      </c>
      <c r="O25" s="14">
        <f t="shared" si="2"/>
        <v>26201.654599999998</v>
      </c>
      <c r="P25" s="14">
        <f t="shared" si="3"/>
        <v>30370.09965</v>
      </c>
    </row>
    <row r="26" spans="1:16" ht="15">
      <c r="A26" s="12" t="s">
        <v>38</v>
      </c>
      <c r="B26" s="13" t="s">
        <v>39</v>
      </c>
      <c r="C26" s="14">
        <v>7149.56</v>
      </c>
      <c r="D26" s="14">
        <v>10842.55</v>
      </c>
      <c r="E26" s="14">
        <v>11706.22</v>
      </c>
      <c r="F26" s="14">
        <v>12451.43</v>
      </c>
      <c r="G26" s="14">
        <v>10665.48</v>
      </c>
      <c r="H26" s="14">
        <v>10073.53</v>
      </c>
      <c r="I26" s="14">
        <v>6892.55</v>
      </c>
      <c r="J26" s="14">
        <v>9179.35</v>
      </c>
      <c r="K26" s="14">
        <v>6717.73</v>
      </c>
      <c r="L26" s="14">
        <f t="shared" si="0"/>
        <v>85678.40000000001</v>
      </c>
      <c r="N26" s="14">
        <f t="shared" si="1"/>
        <v>9424.624000000002</v>
      </c>
      <c r="O26" s="14">
        <f t="shared" si="2"/>
        <v>18849.248000000003</v>
      </c>
      <c r="P26" s="14">
        <f t="shared" si="3"/>
        <v>21847.992000000002</v>
      </c>
    </row>
    <row r="27" spans="1:16" ht="15">
      <c r="A27" s="12" t="s">
        <v>40</v>
      </c>
      <c r="B27" s="13" t="s">
        <v>41</v>
      </c>
      <c r="C27" s="14">
        <v>1642.65</v>
      </c>
      <c r="D27" s="14">
        <v>7809.93</v>
      </c>
      <c r="E27" s="14">
        <v>2205.58</v>
      </c>
      <c r="F27" s="14">
        <v>7192.47</v>
      </c>
      <c r="G27" s="14">
        <v>7216.25</v>
      </c>
      <c r="H27" s="14">
        <v>6345.89</v>
      </c>
      <c r="I27" s="14">
        <v>4742.67</v>
      </c>
      <c r="J27" s="14">
        <v>2118.88</v>
      </c>
      <c r="K27" s="14">
        <v>4999.93</v>
      </c>
      <c r="L27" s="14">
        <f t="shared" si="0"/>
        <v>44274.25</v>
      </c>
      <c r="N27" s="14">
        <f t="shared" si="1"/>
        <v>4870.1675000000005</v>
      </c>
      <c r="O27" s="14">
        <f t="shared" si="2"/>
        <v>9740.335000000001</v>
      </c>
      <c r="P27" s="14">
        <f t="shared" si="3"/>
        <v>11289.93375</v>
      </c>
    </row>
    <row r="28" spans="1:17" s="3" customFormat="1" ht="15">
      <c r="A28" s="20" t="s">
        <v>57</v>
      </c>
      <c r="B28" s="20"/>
      <c r="C28" s="5">
        <v>127145.79</v>
      </c>
      <c r="D28" s="5">
        <v>141725.21</v>
      </c>
      <c r="E28" s="5">
        <v>120966.3</v>
      </c>
      <c r="F28" s="5">
        <v>161213.58</v>
      </c>
      <c r="G28" s="5">
        <v>171088.75</v>
      </c>
      <c r="H28" s="5">
        <v>212521.28</v>
      </c>
      <c r="I28" s="5">
        <v>180666.58</v>
      </c>
      <c r="J28" s="5">
        <v>177135.63</v>
      </c>
      <c r="K28" s="5">
        <v>189260.5</v>
      </c>
      <c r="L28" s="5">
        <f t="shared" si="0"/>
        <v>1481723.62</v>
      </c>
      <c r="M28" s="15"/>
      <c r="N28" s="5">
        <f t="shared" si="1"/>
        <v>162989.5982</v>
      </c>
      <c r="O28" s="5">
        <f t="shared" si="2"/>
        <v>325979.1964</v>
      </c>
      <c r="P28" s="5">
        <f t="shared" si="3"/>
        <v>377839.52310000005</v>
      </c>
      <c r="Q28" s="2"/>
    </row>
  </sheetData>
  <sheetProtection/>
  <mergeCells count="3">
    <mergeCell ref="A28:B28"/>
    <mergeCell ref="C1:L2"/>
    <mergeCell ref="C3:L4"/>
  </mergeCells>
  <printOptions/>
  <pageMargins left="0.511811024" right="0.511811024" top="0.787401575" bottom="0.787401575" header="0.31496062" footer="0.31496062"/>
  <pageSetup orientation="portrait" paperSize="9" r:id="rId2"/>
  <ignoredErrors>
    <ignoredError sqref="L7:L28" unlockedFormula="1"/>
    <ignoredError sqref="A7:A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Vitoria Guedes</dc:creator>
  <cp:keywords/>
  <dc:description/>
  <cp:lastModifiedBy>JURIDICO 01</cp:lastModifiedBy>
  <dcterms:created xsi:type="dcterms:W3CDTF">2019-10-17T19:37:22Z</dcterms:created>
  <dcterms:modified xsi:type="dcterms:W3CDTF">2020-08-27T18:27:15Z</dcterms:modified>
  <cp:category/>
  <cp:version/>
  <cp:contentType/>
  <cp:contentStatus/>
</cp:coreProperties>
</file>